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405" yWindow="-195" windowWidth="15480" windowHeight="6645" firstSheet="33" activeTab="33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010-11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</sheets>
  <definedNames>
    <definedName name="_xlnm.Print_Area" localSheetId="16">'Feb 19'!$A$7:$F$61</definedName>
    <definedName name="_xlnm.Print_Area" localSheetId="33">'FY 2010-11'!$A$1:$P$246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2010-11'!$A:$A,'FY 2010-11'!$1:$4</definedName>
    <definedName name="_xlnm.Print_Titles" localSheetId="39">'June 4'!$1:$5</definedName>
    <definedName name="_xlnm.Print_Titles" localSheetId="19">'Mar 12'!$1:$6</definedName>
  </definedNames>
  <calcPr calcId="144525"/>
</workbook>
</file>

<file path=xl/calcChain.xml><?xml version="1.0" encoding="utf-8"?>
<calcChain xmlns="http://schemas.openxmlformats.org/spreadsheetml/2006/main">
  <c r="O63" i="45" l="1"/>
  <c r="P63" i="45" s="1"/>
  <c r="O67" i="45"/>
  <c r="P67" i="45" s="1"/>
  <c r="O155" i="45"/>
  <c r="P155" i="45" s="1"/>
  <c r="O177" i="45"/>
  <c r="P177" i="45" s="1"/>
  <c r="O151" i="45"/>
  <c r="P151" i="45" s="1"/>
  <c r="O173" i="45"/>
  <c r="P173" i="45" s="1"/>
  <c r="O206" i="45" l="1"/>
  <c r="O207" i="45"/>
  <c r="O208" i="45"/>
  <c r="O210" i="45"/>
  <c r="O211" i="45"/>
  <c r="O212" i="45"/>
  <c r="O214" i="45"/>
  <c r="O215" i="45"/>
  <c r="O216" i="45"/>
  <c r="O218" i="45"/>
  <c r="O219" i="45"/>
  <c r="O220" i="45"/>
  <c r="O222" i="45"/>
  <c r="O223" i="45"/>
  <c r="O224" i="45"/>
  <c r="O48" i="45" l="1"/>
  <c r="O47" i="45"/>
  <c r="O46" i="45"/>
  <c r="O44" i="45"/>
  <c r="O43" i="45"/>
  <c r="O42" i="45"/>
  <c r="O40" i="45"/>
  <c r="O39" i="45"/>
  <c r="O38" i="45"/>
  <c r="O36" i="45"/>
  <c r="O35" i="45"/>
  <c r="O34" i="45"/>
  <c r="O32" i="45"/>
  <c r="O31" i="45"/>
  <c r="O30" i="45"/>
  <c r="O26" i="45"/>
  <c r="O25" i="45"/>
  <c r="O24" i="45"/>
  <c r="O22" i="45"/>
  <c r="O21" i="45"/>
  <c r="O20" i="45"/>
  <c r="O18" i="45"/>
  <c r="O17" i="45"/>
  <c r="O16" i="45"/>
  <c r="O14" i="45"/>
  <c r="O13" i="45"/>
  <c r="O12" i="45"/>
  <c r="O9" i="45"/>
  <c r="O10" i="45"/>
  <c r="O8" i="45"/>
  <c r="F246" i="45"/>
  <c r="O246" i="45" s="1"/>
  <c r="P246" i="45" s="1"/>
  <c r="F245" i="45"/>
  <c r="O245" i="45" s="1"/>
  <c r="P245" i="45" s="1"/>
  <c r="F244" i="45"/>
  <c r="O244" i="45" s="1"/>
  <c r="P244" i="45" s="1"/>
  <c r="F242" i="45"/>
  <c r="O242" i="45" s="1"/>
  <c r="P242" i="45" s="1"/>
  <c r="F241" i="45"/>
  <c r="O241" i="45" s="1"/>
  <c r="P241" i="45" s="1"/>
  <c r="F240" i="45"/>
  <c r="O240" i="45" s="1"/>
  <c r="P240" i="45" s="1"/>
  <c r="F238" i="45"/>
  <c r="O238" i="45" s="1"/>
  <c r="P238" i="45" s="1"/>
  <c r="F237" i="45"/>
  <c r="O237" i="45" s="1"/>
  <c r="P237" i="45" s="1"/>
  <c r="F236" i="45"/>
  <c r="O236" i="45" s="1"/>
  <c r="P236" i="45" s="1"/>
  <c r="F234" i="45"/>
  <c r="O234" i="45" s="1"/>
  <c r="P234" i="45" s="1"/>
  <c r="F233" i="45"/>
  <c r="O233" i="45" s="1"/>
  <c r="P233" i="45" s="1"/>
  <c r="F232" i="45"/>
  <c r="O232" i="45" s="1"/>
  <c r="P232" i="45" s="1"/>
  <c r="F230" i="45"/>
  <c r="O230" i="45" s="1"/>
  <c r="P230" i="45" s="1"/>
  <c r="F229" i="45"/>
  <c r="O229" i="45" s="1"/>
  <c r="P229" i="45" s="1"/>
  <c r="F228" i="45"/>
  <c r="O228" i="45" s="1"/>
  <c r="F231" i="45"/>
  <c r="F235" i="45"/>
  <c r="F239" i="45"/>
  <c r="F243" i="45"/>
  <c r="F227" i="45"/>
  <c r="O52" i="45"/>
  <c r="O53" i="45"/>
  <c r="O54" i="45"/>
  <c r="O56" i="45"/>
  <c r="O57" i="45"/>
  <c r="O58" i="45"/>
  <c r="O60" i="45"/>
  <c r="O61" i="45"/>
  <c r="O62" i="45"/>
  <c r="O64" i="45"/>
  <c r="O65" i="45"/>
  <c r="O66" i="45"/>
  <c r="O68" i="45"/>
  <c r="O69" i="45"/>
  <c r="O70" i="45"/>
  <c r="O74" i="45"/>
  <c r="O75" i="45"/>
  <c r="O76" i="45"/>
  <c r="O78" i="45"/>
  <c r="O79" i="45"/>
  <c r="O80" i="45"/>
  <c r="O82" i="45"/>
  <c r="O83" i="45"/>
  <c r="O84" i="45"/>
  <c r="O86" i="45"/>
  <c r="O87" i="45"/>
  <c r="O88" i="45"/>
  <c r="O90" i="45"/>
  <c r="O91" i="45"/>
  <c r="O92" i="45"/>
  <c r="O96" i="45"/>
  <c r="O97" i="45"/>
  <c r="O98" i="45"/>
  <c r="O100" i="45"/>
  <c r="O101" i="45"/>
  <c r="O102" i="45"/>
  <c r="O104" i="45"/>
  <c r="O105" i="45"/>
  <c r="O106" i="45"/>
  <c r="O108" i="45"/>
  <c r="O109" i="45"/>
  <c r="O110" i="45"/>
  <c r="O112" i="45"/>
  <c r="O113" i="45"/>
  <c r="O114" i="45"/>
  <c r="O118" i="45"/>
  <c r="O119" i="45"/>
  <c r="O120" i="45"/>
  <c r="O122" i="45"/>
  <c r="O123" i="45"/>
  <c r="O124" i="45"/>
  <c r="O126" i="45"/>
  <c r="O127" i="45"/>
  <c r="O128" i="45"/>
  <c r="O130" i="45"/>
  <c r="O131" i="45"/>
  <c r="O132" i="45"/>
  <c r="O134" i="45"/>
  <c r="O135" i="45"/>
  <c r="O136" i="45"/>
  <c r="O140" i="45"/>
  <c r="O141" i="45"/>
  <c r="O142" i="45"/>
  <c r="O144" i="45"/>
  <c r="O145" i="45"/>
  <c r="O146" i="45"/>
  <c r="O148" i="45"/>
  <c r="O149" i="45"/>
  <c r="O150" i="45"/>
  <c r="O152" i="45"/>
  <c r="O153" i="45"/>
  <c r="O154" i="45"/>
  <c r="O156" i="45"/>
  <c r="O157" i="45"/>
  <c r="O158" i="45"/>
  <c r="O162" i="45"/>
  <c r="O163" i="45"/>
  <c r="O164" i="45"/>
  <c r="O166" i="45"/>
  <c r="O167" i="45"/>
  <c r="O168" i="45"/>
  <c r="O170" i="45"/>
  <c r="O171" i="45"/>
  <c r="O172" i="45"/>
  <c r="O174" i="45"/>
  <c r="O175" i="45"/>
  <c r="O176" i="45"/>
  <c r="O178" i="45"/>
  <c r="O179" i="45"/>
  <c r="O180" i="45"/>
  <c r="O184" i="45"/>
  <c r="O185" i="45"/>
  <c r="O186" i="45"/>
  <c r="O188" i="45"/>
  <c r="O189" i="45"/>
  <c r="O190" i="45"/>
  <c r="O192" i="45"/>
  <c r="O193" i="45"/>
  <c r="O194" i="45"/>
  <c r="O196" i="45"/>
  <c r="O197" i="45"/>
  <c r="O198" i="45"/>
  <c r="O200" i="45"/>
  <c r="O201" i="45"/>
  <c r="O202" i="45"/>
  <c r="P224" i="45"/>
  <c r="P223" i="45"/>
  <c r="P222" i="45"/>
  <c r="P220" i="45"/>
  <c r="P219" i="45"/>
  <c r="P218" i="45"/>
  <c r="P216" i="45"/>
  <c r="P215" i="45"/>
  <c r="P214" i="45"/>
  <c r="P212" i="45"/>
  <c r="P211" i="45"/>
  <c r="P210" i="45"/>
  <c r="P208" i="45"/>
  <c r="P207" i="45"/>
  <c r="P206" i="45"/>
  <c r="P202" i="45"/>
  <c r="P201" i="45"/>
  <c r="P200" i="45"/>
  <c r="P198" i="45"/>
  <c r="P197" i="45"/>
  <c r="P196" i="45"/>
  <c r="P194" i="45"/>
  <c r="P193" i="45"/>
  <c r="P192" i="45"/>
  <c r="P190" i="45"/>
  <c r="P189" i="45"/>
  <c r="P188" i="45"/>
  <c r="P186" i="45"/>
  <c r="P185" i="45"/>
  <c r="P184" i="45"/>
  <c r="P180" i="45"/>
  <c r="P179" i="45"/>
  <c r="P178" i="45"/>
  <c r="P176" i="45"/>
  <c r="P175" i="45"/>
  <c r="P174" i="45"/>
  <c r="P172" i="45"/>
  <c r="P171" i="45"/>
  <c r="P170" i="45"/>
  <c r="P168" i="45"/>
  <c r="P167" i="45"/>
  <c r="P166" i="45"/>
  <c r="P164" i="45"/>
  <c r="P163" i="45"/>
  <c r="P162" i="45"/>
  <c r="P158" i="45"/>
  <c r="P157" i="45"/>
  <c r="P156" i="45"/>
  <c r="P154" i="45"/>
  <c r="P153" i="45"/>
  <c r="P152" i="45"/>
  <c r="P150" i="45"/>
  <c r="P149" i="45"/>
  <c r="P148" i="45"/>
  <c r="P146" i="45"/>
  <c r="P145" i="45"/>
  <c r="P144" i="45"/>
  <c r="P142" i="45"/>
  <c r="P141" i="45"/>
  <c r="P140" i="45"/>
  <c r="P136" i="45"/>
  <c r="P135" i="45"/>
  <c r="P134" i="45"/>
  <c r="P132" i="45"/>
  <c r="P131" i="45"/>
  <c r="P130" i="45"/>
  <c r="P128" i="45"/>
  <c r="P127" i="45"/>
  <c r="P126" i="45"/>
  <c r="P124" i="45"/>
  <c r="P123" i="45"/>
  <c r="P122" i="45"/>
  <c r="P120" i="45"/>
  <c r="P119" i="45"/>
  <c r="P118" i="45"/>
  <c r="P114" i="45"/>
  <c r="P113" i="45"/>
  <c r="P112" i="45"/>
  <c r="P110" i="45"/>
  <c r="P109" i="45"/>
  <c r="P108" i="45"/>
  <c r="P106" i="45"/>
  <c r="P105" i="45"/>
  <c r="P104" i="45"/>
  <c r="P102" i="45"/>
  <c r="P101" i="45"/>
  <c r="P100" i="45"/>
  <c r="P98" i="45"/>
  <c r="P97" i="45"/>
  <c r="P96" i="45"/>
  <c r="P92" i="45"/>
  <c r="P91" i="45"/>
  <c r="P90" i="45"/>
  <c r="P88" i="45"/>
  <c r="P87" i="45"/>
  <c r="P86" i="45"/>
  <c r="P84" i="45"/>
  <c r="P83" i="45"/>
  <c r="P82" i="45"/>
  <c r="P80" i="45"/>
  <c r="P79" i="45"/>
  <c r="P78" i="45"/>
  <c r="P76" i="45"/>
  <c r="P75" i="45"/>
  <c r="P74" i="45"/>
  <c r="P70" i="45"/>
  <c r="P69" i="45"/>
  <c r="P68" i="45"/>
  <c r="P66" i="45"/>
  <c r="P65" i="45"/>
  <c r="P64" i="45"/>
  <c r="P62" i="45"/>
  <c r="P61" i="45"/>
  <c r="P60" i="45"/>
  <c r="P58" i="45"/>
  <c r="P57" i="45"/>
  <c r="P56" i="45"/>
  <c r="P54" i="45"/>
  <c r="P53" i="45"/>
  <c r="P52" i="45"/>
  <c r="P48" i="45"/>
  <c r="P47" i="45"/>
  <c r="P46" i="45"/>
  <c r="P44" i="45"/>
  <c r="P43" i="45"/>
  <c r="P42" i="45"/>
  <c r="P40" i="45"/>
  <c r="P39" i="45"/>
  <c r="P38" i="45"/>
  <c r="P36" i="45"/>
  <c r="P35" i="45"/>
  <c r="P34" i="45"/>
  <c r="P32" i="45"/>
  <c r="P31" i="45"/>
  <c r="P30" i="45"/>
  <c r="P26" i="45"/>
  <c r="P25" i="45"/>
  <c r="P24" i="45"/>
  <c r="P22" i="45"/>
  <c r="P21" i="45"/>
  <c r="P20" i="45"/>
  <c r="P18" i="45"/>
  <c r="P17" i="45"/>
  <c r="P16" i="45"/>
  <c r="P14" i="45"/>
  <c r="P13" i="45"/>
  <c r="P12" i="45"/>
  <c r="P9" i="45"/>
  <c r="P8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7" i="42" s="1"/>
  <c r="B47" i="42"/>
  <c r="B46" i="42"/>
  <c r="B48" i="42" s="1"/>
  <c r="B23" i="42"/>
  <c r="B24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7" i="38"/>
  <c r="B64" i="38"/>
  <c r="B63" i="38"/>
  <c r="B62" i="38"/>
  <c r="B55" i="38"/>
  <c r="B57" i="38" s="1"/>
  <c r="B54" i="38"/>
  <c r="B53" i="38"/>
  <c r="B52" i="38"/>
  <c r="B45" i="38"/>
  <c r="B47" i="38" s="1"/>
  <c r="B46" i="38"/>
  <c r="B44" i="38"/>
  <c r="B43" i="38"/>
  <c r="B42" i="38"/>
  <c r="B33" i="38"/>
  <c r="B35" i="38" s="1"/>
  <c r="B31" i="38"/>
  <c r="B30" i="38"/>
  <c r="B29" i="38"/>
  <c r="B22" i="38"/>
  <c r="B24" i="38" s="1"/>
  <c r="B23" i="38"/>
  <c r="B21" i="38"/>
  <c r="B20" i="38"/>
  <c r="B19" i="38"/>
  <c r="B12" i="38"/>
  <c r="B14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7" i="35"/>
  <c r="B65" i="35"/>
  <c r="B64" i="35"/>
  <c r="B63" i="35"/>
  <c r="B62" i="35"/>
  <c r="B55" i="35"/>
  <c r="B57" i="35" s="1"/>
  <c r="B56" i="35"/>
  <c r="B54" i="35"/>
  <c r="B53" i="35"/>
  <c r="B52" i="35"/>
  <c r="B45" i="35"/>
  <c r="B47" i="35" s="1"/>
  <c r="B44" i="35"/>
  <c r="B43" i="35"/>
  <c r="B42" i="35"/>
  <c r="B33" i="35"/>
  <c r="B35" i="35" s="1"/>
  <c r="B34" i="35"/>
  <c r="B32" i="35"/>
  <c r="B31" i="35"/>
  <c r="B30" i="35"/>
  <c r="B29" i="35"/>
  <c r="B22" i="35"/>
  <c r="B24" i="35"/>
  <c r="B23" i="35"/>
  <c r="B21" i="35"/>
  <c r="B20" i="35"/>
  <c r="B19" i="35"/>
  <c r="B12" i="35"/>
  <c r="B14" i="35"/>
  <c r="B13" i="35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6" i="33"/>
  <c r="B45" i="33"/>
  <c r="B47" i="33" s="1"/>
  <c r="B33" i="33"/>
  <c r="B34" i="33" s="1"/>
  <c r="B22" i="33"/>
  <c r="B24" i="33" s="1"/>
  <c r="B12" i="33"/>
  <c r="B13" i="33" s="1"/>
  <c r="B59" i="32"/>
  <c r="B59" i="31"/>
  <c r="B59" i="30"/>
  <c r="B58" i="28"/>
  <c r="F55" i="28"/>
  <c r="F57" i="28" s="1"/>
  <c r="D55" i="28"/>
  <c r="D57" i="28" s="1"/>
  <c r="B44" i="28"/>
  <c r="B32" i="28"/>
  <c r="B34" i="28" s="1"/>
  <c r="B22" i="28"/>
  <c r="B12" i="28"/>
  <c r="B14" i="28" s="1"/>
  <c r="B55" i="28"/>
  <c r="B57" i="28" s="1"/>
  <c r="F56" i="28"/>
  <c r="B56" i="28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B46" i="28"/>
  <c r="F45" i="28"/>
  <c r="D45" i="28"/>
  <c r="B45" i="28"/>
  <c r="F34" i="28"/>
  <c r="D34" i="28"/>
  <c r="F33" i="28"/>
  <c r="D33" i="28"/>
  <c r="B33" i="28"/>
  <c r="F24" i="28"/>
  <c r="D24" i="28"/>
  <c r="B24" i="28"/>
  <c r="F23" i="28"/>
  <c r="D23" i="28"/>
  <c r="B23" i="28"/>
  <c r="F14" i="28"/>
  <c r="D14" i="28"/>
  <c r="F13" i="28"/>
  <c r="D13" i="28"/>
  <c r="B13" i="28"/>
  <c r="F46" i="26"/>
  <c r="F45" i="26"/>
  <c r="F34" i="26"/>
  <c r="F33" i="26"/>
  <c r="F24" i="26"/>
  <c r="F23" i="26"/>
  <c r="F14" i="26"/>
  <c r="F13" i="26"/>
  <c r="F55" i="26"/>
  <c r="F57" i="26" s="1"/>
  <c r="F56" i="26"/>
  <c r="F54" i="26"/>
  <c r="F53" i="26"/>
  <c r="F52" i="26"/>
  <c r="F51" i="26"/>
  <c r="D55" i="26"/>
  <c r="D57" i="26" s="1"/>
  <c r="D56" i="26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22" i="26"/>
  <c r="B23" i="26" s="1"/>
  <c r="B12" i="26"/>
  <c r="B55" i="26"/>
  <c r="B57" i="26" s="1"/>
  <c r="B54" i="26"/>
  <c r="B42" i="26"/>
  <c r="B30" i="26"/>
  <c r="B20" i="26"/>
  <c r="B9" i="26"/>
  <c r="B52" i="26"/>
  <c r="B43" i="26"/>
  <c r="B53" i="26" s="1"/>
  <c r="B31" i="26"/>
  <c r="B21" i="26"/>
  <c r="B41" i="26"/>
  <c r="B29" i="26"/>
  <c r="B19" i="26"/>
  <c r="B8" i="26"/>
  <c r="B51" i="26"/>
  <c r="B46" i="26"/>
  <c r="B34" i="26"/>
  <c r="B33" i="26"/>
  <c r="B24" i="26"/>
  <c r="B14" i="26"/>
  <c r="B13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P228" i="45" l="1"/>
  <c r="B56" i="26"/>
  <c r="D56" i="28"/>
  <c r="B23" i="33"/>
  <c r="B56" i="33"/>
  <c r="B46" i="35"/>
  <c r="B13" i="38"/>
  <c r="B34" i="38"/>
  <c r="B56" i="38"/>
  <c r="B35" i="42"/>
  <c r="B68" i="42"/>
  <c r="P10" i="45"/>
  <c r="B58" i="33"/>
  <c r="B57" i="33"/>
  <c r="B14" i="33"/>
  <c r="B35" i="33"/>
  <c r="B14" i="42"/>
  <c r="B25" i="42"/>
  <c r="B58" i="42"/>
</calcChain>
</file>

<file path=xl/sharedStrings.xml><?xml version="1.0" encoding="utf-8"?>
<sst xmlns="http://schemas.openxmlformats.org/spreadsheetml/2006/main" count="2102" uniqueCount="127">
  <si>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</si>
  <si>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</si>
  <si>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</si>
  <si>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</si>
  <si>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</si>
  <si>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</si>
  <si>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</si>
  <si>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</si>
  <si>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</si>
  <si>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</si>
  <si>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</si>
  <si>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</si>
  <si>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</si>
  <si>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</si>
  <si>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</si>
  <si>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</si>
  <si>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</si>
  <si>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</si>
  <si>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</si>
  <si>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</si>
  <si>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</si>
  <si>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</si>
  <si>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</si>
  <si>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</si>
  <si>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</si>
  <si>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</si>
  <si>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</si>
  <si>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</si>
  <si>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</si>
  <si>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</si>
  <si>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</si>
  <si>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</si>
  <si>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</si>
  <si>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</si>
  <si>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</si>
  <si>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</si>
  <si>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</si>
  <si>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</si>
  <si>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</si>
  <si>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</si>
  <si>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</si>
  <si>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</si>
  <si>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</si>
  <si>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</si>
  <si>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</si>
  <si>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</si>
  <si>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</si>
  <si>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</si>
  <si>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</si>
  <si>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</si>
  <si>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</si>
  <si>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</si>
  <si>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</si>
  <si>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</si>
  <si>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</si>
  <si>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</si>
  <si>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</si>
  <si>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</si>
  <si>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</si>
  <si>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</si>
  <si>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</si>
  <si>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</si>
  <si>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</si>
  <si>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</si>
  <si>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</si>
  <si>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</si>
  <si>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</si>
  <si>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</si>
  <si>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</si>
  <si>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</si>
  <si>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</si>
  <si>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</si>
  <si>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</si>
  <si>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</si>
  <si>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</si>
  <si>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</si>
  <si>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</si>
  <si>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</si>
  <si>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</si>
  <si>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</si>
  <si>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</si>
  <si>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</si>
  <si>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</si>
  <si>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</si>
  <si>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</si>
  <si>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</si>
  <si>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</si>
  <si>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</si>
  <si>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</si>
  <si>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</si>
  <si>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</si>
  <si>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</si>
  <si>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</si>
  <si>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</si>
  <si>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</si>
  <si>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</si>
  <si>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</si>
  <si>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</si>
  <si>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</si>
  <si>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Total Table Games</t>
  </si>
  <si>
    <t>Local Share Assessment</t>
  </si>
  <si>
    <t>MOHEGAN SUN</t>
  </si>
  <si>
    <t>PARX</t>
  </si>
  <si>
    <t>HARRAH'S CHESTER DOWNS</t>
  </si>
  <si>
    <t>PRESQUE ISLE</t>
  </si>
  <si>
    <t>THE MEADOWS</t>
  </si>
  <si>
    <t>MOUNT AIRY</t>
  </si>
  <si>
    <t>SANDS BETHLEHEM</t>
  </si>
  <si>
    <t>THE RIVERS</t>
  </si>
  <si>
    <t>TOTAL</t>
  </si>
  <si>
    <t>FY 2010/2011 Total</t>
  </si>
  <si>
    <t>Gross Revenue</t>
  </si>
  <si>
    <t>PENN NATIONAL</t>
  </si>
  <si>
    <t>SUGARHOUSE</t>
  </si>
  <si>
    <r>
      <t xml:space="preserve">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</si>
  <si>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</si>
  <si>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State Tax Due </t>
    </r>
    <r>
      <rPr>
        <vertAlign val="superscript"/>
        <sz val="12"/>
        <rFont val="Calibri"/>
        <family val="2"/>
      </rPr>
      <t>2</t>
    </r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</si>
  <si>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</si>
  <si>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</si>
  <si>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</si>
  <si>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r>
      <t xml:space="preserve">Fully Automated Electronic Tables </t>
    </r>
    <r>
      <rPr>
        <b/>
        <vertAlign val="superscript"/>
        <sz val="12"/>
        <rFont val="Calibri"/>
        <family val="2"/>
      </rPr>
      <t>6</t>
    </r>
  </si>
  <si>
    <r>
      <t>1</t>
    </r>
    <r>
      <rPr>
        <i/>
        <sz val="12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</si>
  <si>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2"/>
        <rFont val="Calibri"/>
        <family val="2"/>
      </rPr>
      <t>The state tax on banking, non-banking and electronic gaming tables is currently 14%.  The state tax on fully automated electronic table games is currently 48%.  Both rates will decline 2% on the second anniversary of the introduction of table games at that particular facility.</t>
    </r>
  </si>
  <si>
    <r>
      <t xml:space="preserve">3 </t>
    </r>
    <r>
      <rPr>
        <i/>
        <sz val="12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</si>
  <si>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2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</si>
  <si>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2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</si>
  <si>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r>
      <t xml:space="preserve">6 </t>
    </r>
    <r>
      <rPr>
        <i/>
        <sz val="12"/>
        <rFont val="Calibri"/>
        <family val="2"/>
      </rPr>
      <t xml:space="preserve">Fully automated electronic gaming tables are electronic gaming tables that are determined to be playable or operable as a table game without the assistance or participation of a person acting on behalf of a casino.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</si>
</sst>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%"/>
    <numFmt numFmtId="167" formatCode="&quot;$&quot;#,##0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</font>
    <font>
      <sz val="8"/>
      <name val="Arial"/>
    </font>
    <font>
      <sz val="10"/>
      <name val="Arial"/>
      <family val="2"/>
    </font>
    <font>
      <u/>
      <sz val="10"/>
      <name val="Arial"/>
      <family val="2"/>
    </font>
    <font>
      <sz val="14"/>
      <name val="Arial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b/>
      <u/>
      <sz val="12"/>
      <color indexed="8"/>
      <name val="Calibri"/>
      <family val="2"/>
    </font>
    <font>
      <i/>
      <vertAlign val="superscript"/>
      <sz val="12"/>
      <name val="Calibri"/>
      <family val="2"/>
    </font>
    <font>
      <i/>
      <sz val="12"/>
      <name val="Calibri"/>
      <family val="2"/>
    </font>
    <font>
      <sz val="12"/>
      <color indexed="10"/>
      <name val="Calibri"/>
      <family val="2"/>
    </font>
    <font>
      <b/>
      <u/>
      <sz val="12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Border="1"/>
    <xf numFmtId="49" fontId="0" fillId="0" borderId="0" xfId="0" applyNumberFormat="1" applyBorder="1" applyAlignment="1"/>
    <xf numFmtId="49" fontId="1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0" fillId="0" borderId="0" xfId="0" applyNumberFormat="1"/>
    <xf numFmtId="0" fontId="9" fillId="0" borderId="0" xfId="0" applyFont="1"/>
    <xf numFmtId="16" fontId="3" fillId="0" borderId="0" xfId="0" quotePrefix="1" applyNumberFormat="1" applyFont="1" applyBorder="1" applyAlignment="1">
      <alignment horizontal="center"/>
    </xf>
    <xf numFmtId="43" fontId="2" fillId="0" borderId="0" xfId="1" applyFont="1"/>
    <xf numFmtId="8" fontId="2" fillId="0" borderId="0" xfId="0" applyNumberFormat="1" applyFont="1"/>
    <xf numFmtId="43" fontId="0" fillId="0" borderId="0" xfId="1" applyFont="1"/>
    <xf numFmtId="0" fontId="9" fillId="0" borderId="0" xfId="0" quotePrefix="1" applyFont="1"/>
    <xf numFmtId="0" fontId="3" fillId="0" borderId="0" xfId="0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9" fillId="0" borderId="0" xfId="0" applyFont="1" applyAlignment="1">
      <alignment horizontal="left" indent="1"/>
    </xf>
    <xf numFmtId="8" fontId="10" fillId="0" borderId="0" xfId="0" applyNumberFormat="1" applyFont="1"/>
    <xf numFmtId="164" fontId="1" fillId="0" borderId="0" xfId="1" applyNumberFormat="1"/>
    <xf numFmtId="9" fontId="0" fillId="0" borderId="0" xfId="3" applyFont="1"/>
    <xf numFmtId="165" fontId="0" fillId="0" borderId="0" xfId="0" applyNumberForma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5" fillId="0" borderId="0" xfId="0" applyFont="1"/>
    <xf numFmtId="0" fontId="12" fillId="0" borderId="0" xfId="0" applyFont="1" applyAlignment="1">
      <alignment horizontal="left"/>
    </xf>
    <xf numFmtId="1" fontId="12" fillId="0" borderId="0" xfId="3" applyNumberFormat="1" applyFont="1" applyFill="1"/>
    <xf numFmtId="1" fontId="12" fillId="0" borderId="0" xfId="3" applyNumberFormat="1" applyFont="1"/>
    <xf numFmtId="0" fontId="12" fillId="0" borderId="0" xfId="0" applyFont="1"/>
    <xf numFmtId="0" fontId="11" fillId="0" borderId="0" xfId="0" applyFont="1" applyAlignment="1">
      <alignment horizontal="left" indent="1"/>
    </xf>
    <xf numFmtId="167" fontId="11" fillId="0" borderId="0" xfId="3" applyNumberFormat="1" applyFont="1" applyFill="1"/>
    <xf numFmtId="165" fontId="11" fillId="0" borderId="0" xfId="3" applyNumberFormat="1" applyFont="1"/>
    <xf numFmtId="166" fontId="11" fillId="0" borderId="0" xfId="3" applyNumberFormat="1" applyFont="1"/>
    <xf numFmtId="8" fontId="11" fillId="0" borderId="0" xfId="0" applyNumberFormat="1" applyFont="1"/>
    <xf numFmtId="166" fontId="11" fillId="0" borderId="0" xfId="3" applyNumberFormat="1" applyFont="1" applyAlignment="1">
      <alignment horizontal="right"/>
    </xf>
    <xf numFmtId="165" fontId="12" fillId="0" borderId="0" xfId="3" applyNumberFormat="1" applyFont="1"/>
    <xf numFmtId="167" fontId="15" fillId="0" borderId="0" xfId="0" applyNumberFormat="1" applyFont="1" applyFill="1"/>
    <xf numFmtId="1" fontId="11" fillId="0" borderId="0" xfId="3" applyNumberFormat="1" applyFont="1"/>
    <xf numFmtId="167" fontId="11" fillId="0" borderId="0" xfId="0" applyNumberFormat="1" applyFont="1" applyFill="1"/>
    <xf numFmtId="0" fontId="17" fillId="0" borderId="0" xfId="0" applyFont="1"/>
    <xf numFmtId="8" fontId="11" fillId="0" borderId="0" xfId="0" applyNumberFormat="1" applyFont="1" applyAlignment="1">
      <alignment horizontal="right"/>
    </xf>
    <xf numFmtId="37" fontId="11" fillId="0" borderId="0" xfId="2" applyNumberFormat="1" applyFont="1" applyAlignment="1">
      <alignment horizontal="right"/>
    </xf>
    <xf numFmtId="167" fontId="11" fillId="0" borderId="0" xfId="2" applyNumberFormat="1" applyFont="1" applyFill="1" applyAlignment="1">
      <alignment horizontal="right"/>
    </xf>
    <xf numFmtId="167" fontId="15" fillId="2" borderId="0" xfId="0" applyNumberFormat="1" applyFont="1" applyFill="1"/>
    <xf numFmtId="0" fontId="15" fillId="0" borderId="0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0" fontId="18" fillId="0" borderId="0" xfId="0" applyFont="1"/>
    <xf numFmtId="0" fontId="11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49" fontId="20" fillId="0" borderId="0" xfId="0" applyNumberFormat="1" applyFont="1" applyBorder="1" applyAlignment="1">
      <alignment horizontal="center"/>
    </xf>
    <xf numFmtId="0" fontId="21" fillId="0" borderId="0" xfId="0" applyFont="1"/>
    <xf numFmtId="167" fontId="11" fillId="0" borderId="0" xfId="3" applyNumberFormat="1" applyFont="1"/>
    <xf numFmtId="167" fontId="15" fillId="0" borderId="0" xfId="0" applyNumberFormat="1" applyFont="1"/>
    <xf numFmtId="167" fontId="11" fillId="0" borderId="0" xfId="0" applyNumberFormat="1" applyFont="1"/>
    <xf numFmtId="167" fontId="11" fillId="0" borderId="0" xfId="3" applyNumberFormat="1" applyFont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" fontId="11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123825</xdr:rowOff>
    </xdr:from>
    <xdr:to>
      <xdr:col>6</xdr:col>
      <xdr:colOff>76200</xdr:colOff>
      <xdr:row>1</xdr:row>
      <xdr:rowOff>219075</xdr:rowOff>
    </xdr:to>
    <xdr:pic>
      <xdr:nvPicPr>
        <xdr:cNvPr id="43009" name="Picture 1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23825"/>
          <a:ext cx="48577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43010" name="Picture 2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72"/>
      <c r="B1" s="72"/>
      <c r="C1" s="72"/>
      <c r="D1" s="72"/>
      <c r="E1" s="72"/>
      <c r="F1" s="72"/>
    </row>
    <row r="2" spans="1:11" ht="26.25" customHeight="1" x14ac:dyDescent="0.25">
      <c r="A2" s="73" t="s">
        <v>22</v>
      </c>
      <c r="B2" s="74"/>
      <c r="C2" s="74"/>
      <c r="D2" s="74"/>
      <c r="E2" s="74"/>
      <c r="F2" s="7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1"/>
      <c r="H11" s="23"/>
      <c r="I11" s="21"/>
      <c r="J11" s="23"/>
      <c r="K11" s="21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1"/>
      <c r="H21" s="23"/>
      <c r="I21" s="21"/>
      <c r="J21" s="23"/>
      <c r="K21" s="21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1"/>
      <c r="H31" s="23"/>
      <c r="I31" s="21"/>
      <c r="J31" s="23"/>
      <c r="K31" s="21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72"/>
      <c r="B1" s="72"/>
      <c r="C1" s="72"/>
      <c r="D1" s="72"/>
      <c r="E1" s="72"/>
      <c r="F1" s="72"/>
    </row>
    <row r="2" spans="1:11" ht="26.25" customHeight="1" x14ac:dyDescent="0.25">
      <c r="A2" s="73" t="s">
        <v>22</v>
      </c>
      <c r="B2" s="74"/>
      <c r="C2" s="74"/>
      <c r="D2" s="74"/>
      <c r="E2" s="74"/>
      <c r="F2" s="7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1"/>
      <c r="I12" s="21"/>
      <c r="K12" s="21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1"/>
      <c r="I22" s="21"/>
      <c r="K22" s="21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1"/>
      <c r="I33" s="21"/>
      <c r="K33" s="21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8">
        <v>3175</v>
      </c>
    </row>
    <row r="39" spans="1:11" x14ac:dyDescent="0.2">
      <c r="A39" s="19" t="s">
        <v>33</v>
      </c>
    </row>
    <row r="40" spans="1:11" x14ac:dyDescent="0.2">
      <c r="A40" s="24" t="s">
        <v>36</v>
      </c>
    </row>
    <row r="41" spans="1:11" x14ac:dyDescent="0.2">
      <c r="A41" s="24" t="s">
        <v>35</v>
      </c>
    </row>
    <row r="42" spans="1:11" ht="26.25" customHeight="1" x14ac:dyDescent="0.2">
      <c r="A42" s="76" t="s">
        <v>40</v>
      </c>
      <c r="B42" s="77"/>
      <c r="C42" s="77"/>
      <c r="D42" s="77"/>
      <c r="E42" s="77"/>
      <c r="F42" s="77"/>
    </row>
    <row r="43" spans="1:11" x14ac:dyDescent="0.2">
      <c r="A43" s="24" t="s">
        <v>34</v>
      </c>
    </row>
  </sheetData>
  <mergeCells count="3">
    <mergeCell ref="A1:F1"/>
    <mergeCell ref="A2:F2"/>
    <mergeCell ref="A42:F4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72"/>
      <c r="B1" s="72"/>
      <c r="C1" s="72"/>
      <c r="D1" s="72"/>
      <c r="E1" s="72"/>
      <c r="F1" s="72"/>
    </row>
    <row r="2" spans="1:11" ht="26.25" customHeight="1" x14ac:dyDescent="0.25">
      <c r="A2" s="73" t="s">
        <v>22</v>
      </c>
      <c r="B2" s="74"/>
      <c r="C2" s="74"/>
      <c r="D2" s="74"/>
      <c r="E2" s="74"/>
      <c r="F2" s="7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1"/>
      <c r="I12" s="21"/>
      <c r="K12" s="21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1"/>
      <c r="I22" s="21"/>
      <c r="K22" s="21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25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8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2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2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2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2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1"/>
      <c r="I43" s="21"/>
      <c r="K43" s="21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8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ht="26.25" customHeight="1" x14ac:dyDescent="0.2">
      <c r="A52" s="76" t="s">
        <v>40</v>
      </c>
      <c r="B52" s="77"/>
      <c r="C52" s="77"/>
      <c r="D52" s="77"/>
      <c r="E52" s="77"/>
      <c r="F52" s="77"/>
    </row>
    <row r="53" spans="1:6" x14ac:dyDescent="0.2">
      <c r="A53" s="24" t="s">
        <v>34</v>
      </c>
    </row>
    <row r="54" spans="1:6" ht="26.25" customHeight="1" x14ac:dyDescent="0.2">
      <c r="A54" s="78" t="s">
        <v>43</v>
      </c>
      <c r="B54" s="78"/>
      <c r="C54" s="78"/>
      <c r="D54" s="78"/>
      <c r="E54" s="78"/>
      <c r="F54" s="78"/>
    </row>
  </sheetData>
  <mergeCells count="4">
    <mergeCell ref="A1:F1"/>
    <mergeCell ref="A2:F2"/>
    <mergeCell ref="A52:F52"/>
    <mergeCell ref="A54:F54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2"/>
      <c r="B1" s="72"/>
      <c r="C1" s="72"/>
      <c r="D1" s="72"/>
      <c r="E1" s="72"/>
      <c r="F1" s="72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20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6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6" t="s">
        <v>40</v>
      </c>
      <c r="B52" s="77"/>
      <c r="C52" s="77"/>
      <c r="D52" s="77"/>
      <c r="E52" s="77"/>
      <c r="F52" s="77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72"/>
      <c r="B1" s="72"/>
      <c r="C1" s="72"/>
      <c r="D1" s="72"/>
      <c r="E1" s="72"/>
      <c r="F1" s="72"/>
      <c r="G1" s="72"/>
      <c r="H1" s="72"/>
    </row>
    <row r="2" spans="1:8" ht="18" x14ac:dyDescent="0.25">
      <c r="A2" s="73" t="s">
        <v>22</v>
      </c>
      <c r="B2" s="74"/>
      <c r="C2" s="74"/>
      <c r="D2" s="74"/>
      <c r="E2" s="74"/>
      <c r="F2" s="74"/>
      <c r="G2" s="74"/>
      <c r="H2" s="7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20" t="s">
        <v>45</v>
      </c>
      <c r="C5" s="9"/>
      <c r="D5" s="11" t="s">
        <v>11</v>
      </c>
      <c r="F5" s="27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8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8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8">
        <v>5919</v>
      </c>
      <c r="C46" s="13"/>
      <c r="D46" s="13"/>
      <c r="E46" s="13"/>
      <c r="F46" s="13"/>
      <c r="G46" s="13"/>
      <c r="H46" s="13"/>
    </row>
    <row r="49" spans="1:8" x14ac:dyDescent="0.2">
      <c r="A49" s="19" t="s">
        <v>33</v>
      </c>
    </row>
    <row r="50" spans="1:8" x14ac:dyDescent="0.2">
      <c r="A50" s="24" t="s">
        <v>36</v>
      </c>
    </row>
    <row r="51" spans="1:8" x14ac:dyDescent="0.2">
      <c r="A51" s="24" t="s">
        <v>35</v>
      </c>
    </row>
    <row r="52" spans="1:8" ht="24" customHeight="1" x14ac:dyDescent="0.2">
      <c r="A52" s="76" t="s">
        <v>40</v>
      </c>
      <c r="B52" s="77"/>
      <c r="C52" s="77"/>
      <c r="D52" s="77"/>
      <c r="E52" s="77"/>
      <c r="F52" s="77"/>
      <c r="G52" s="77"/>
      <c r="H52" s="77"/>
    </row>
    <row r="53" spans="1:8" x14ac:dyDescent="0.2">
      <c r="A53" s="24" t="s">
        <v>34</v>
      </c>
    </row>
  </sheetData>
  <mergeCells count="3">
    <mergeCell ref="A1:H1"/>
    <mergeCell ref="A2:H2"/>
    <mergeCell ref="A52:H52"/>
  </mergeCells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2"/>
      <c r="B1" s="72"/>
      <c r="C1" s="72"/>
      <c r="D1" s="72"/>
      <c r="E1" s="72"/>
      <c r="F1" s="72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6" t="s">
        <v>40</v>
      </c>
      <c r="B52" s="77"/>
      <c r="C52" s="77"/>
      <c r="D52" s="77"/>
      <c r="E52" s="77"/>
      <c r="F52" s="77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2"/>
      <c r="B1" s="72"/>
      <c r="C1" s="72"/>
      <c r="D1" s="72"/>
      <c r="E1" s="72"/>
      <c r="F1" s="72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6">
        <v>5929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6" t="s">
        <v>40</v>
      </c>
      <c r="B52" s="77"/>
      <c r="C52" s="77"/>
      <c r="D52" s="77"/>
      <c r="E52" s="77"/>
      <c r="F52" s="77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26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61:F61"/>
    <mergeCell ref="A38:F38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79"/>
      <c r="B1" s="79"/>
      <c r="C1" s="79"/>
      <c r="D1" s="79"/>
      <c r="E1" s="79"/>
      <c r="F1" s="79"/>
      <c r="G1" s="79"/>
      <c r="H1" s="79"/>
    </row>
    <row r="2" spans="1:8" ht="18" x14ac:dyDescent="0.25">
      <c r="A2" s="73" t="s">
        <v>22</v>
      </c>
      <c r="B2" s="74"/>
      <c r="C2" s="74"/>
      <c r="D2" s="74"/>
      <c r="E2" s="74"/>
      <c r="F2" s="74"/>
      <c r="G2" s="74"/>
      <c r="H2" s="7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20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7" t="s">
        <v>51</v>
      </c>
      <c r="B38" s="77"/>
      <c r="C38" s="77"/>
      <c r="D38" s="77"/>
      <c r="E38" s="77"/>
      <c r="F38" s="77"/>
      <c r="G38" s="77"/>
      <c r="H38" s="77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26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6">
        <v>7929</v>
      </c>
    </row>
    <row r="61" spans="1:8" ht="93" customHeight="1" x14ac:dyDescent="0.2">
      <c r="A61" s="77" t="s">
        <v>54</v>
      </c>
      <c r="B61" s="77"/>
      <c r="C61" s="77"/>
      <c r="D61" s="77"/>
      <c r="E61" s="77"/>
      <c r="F61" s="77"/>
      <c r="G61" s="77"/>
      <c r="H61" s="77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72"/>
      <c r="B1" s="72"/>
      <c r="C1" s="72"/>
      <c r="D1" s="72"/>
      <c r="E1" s="72"/>
      <c r="F1" s="72"/>
    </row>
    <row r="2" spans="1:7" ht="26.25" customHeight="1" x14ac:dyDescent="0.25">
      <c r="A2" s="73" t="s">
        <v>22</v>
      </c>
      <c r="B2" s="74"/>
      <c r="C2" s="74"/>
      <c r="D2" s="74"/>
      <c r="E2" s="74"/>
      <c r="F2" s="74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  <row r="21" spans="1:1" x14ac:dyDescent="0.2">
      <c r="A21" s="24" t="s">
        <v>39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6">
        <v>7929</v>
      </c>
    </row>
    <row r="59" spans="1:6" x14ac:dyDescent="0.2">
      <c r="B59" s="28"/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30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30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30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30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9"/>
      <c r="B1" s="79"/>
      <c r="C1" s="79"/>
      <c r="D1" s="79"/>
      <c r="E1" s="79"/>
      <c r="F1" s="79"/>
      <c r="G1" s="79"/>
      <c r="H1" s="79"/>
    </row>
    <row r="2" spans="1:8" ht="18" x14ac:dyDescent="0.25">
      <c r="A2" s="73" t="s">
        <v>22</v>
      </c>
      <c r="B2" s="74"/>
      <c r="C2" s="74"/>
      <c r="D2" s="74"/>
      <c r="E2" s="74"/>
      <c r="F2" s="74"/>
      <c r="G2" s="74"/>
      <c r="H2" s="7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7" t="s">
        <v>51</v>
      </c>
      <c r="B38" s="77"/>
      <c r="C38" s="77"/>
      <c r="D38" s="77"/>
      <c r="E38" s="77"/>
      <c r="F38" s="77"/>
      <c r="G38" s="77"/>
      <c r="H38" s="77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77" t="s">
        <v>51</v>
      </c>
      <c r="B61" s="77"/>
      <c r="C61" s="77"/>
      <c r="D61" s="77"/>
      <c r="E61" s="77"/>
      <c r="F61" s="77"/>
      <c r="G61" s="77"/>
      <c r="H61" s="77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31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31">
        <v>7929</v>
      </c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7" t="s">
        <v>51</v>
      </c>
      <c r="B38" s="77"/>
      <c r="C38" s="77"/>
      <c r="D38" s="77"/>
      <c r="E38" s="77"/>
      <c r="F38" s="7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77" t="s">
        <v>51</v>
      </c>
      <c r="B61" s="77"/>
      <c r="C61" s="77"/>
      <c r="D61" s="77"/>
      <c r="E61" s="77"/>
      <c r="F61" s="7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9"/>
      <c r="B1" s="79"/>
      <c r="C1" s="79"/>
      <c r="D1" s="79"/>
      <c r="E1" s="79"/>
      <c r="F1" s="79"/>
      <c r="G1" s="79"/>
      <c r="H1" s="79"/>
    </row>
    <row r="2" spans="1:8" ht="18" x14ac:dyDescent="0.25">
      <c r="A2" s="73" t="s">
        <v>22</v>
      </c>
      <c r="B2" s="74"/>
      <c r="C2" s="74"/>
      <c r="D2" s="74"/>
      <c r="E2" s="74"/>
      <c r="F2" s="74"/>
      <c r="G2" s="74"/>
      <c r="H2" s="7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7" t="s">
        <v>51</v>
      </c>
      <c r="B38" s="77"/>
      <c r="C38" s="77"/>
      <c r="D38" s="77"/>
      <c r="E38" s="77"/>
      <c r="F38" s="77"/>
      <c r="G38" s="77"/>
      <c r="H38" s="77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77" t="s">
        <v>51</v>
      </c>
      <c r="B61" s="77"/>
      <c r="C61" s="77"/>
      <c r="D61" s="77"/>
      <c r="E61" s="77"/>
      <c r="F61" s="77"/>
      <c r="G61" s="77"/>
      <c r="H61" s="77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77" t="s">
        <v>51</v>
      </c>
      <c r="B62" s="77"/>
      <c r="C62" s="77"/>
      <c r="D62" s="77"/>
      <c r="E62" s="77"/>
      <c r="F62" s="77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77" t="s">
        <v>51</v>
      </c>
      <c r="B62" s="77"/>
      <c r="C62" s="77"/>
      <c r="D62" s="77"/>
      <c r="E62" s="77"/>
      <c r="F62" s="77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72"/>
      <c r="B1" s="72"/>
      <c r="C1" s="72"/>
      <c r="D1" s="72"/>
      <c r="E1" s="72"/>
      <c r="F1" s="72"/>
    </row>
    <row r="2" spans="1:7" ht="26.25" customHeight="1" x14ac:dyDescent="0.25">
      <c r="A2" s="73" t="s">
        <v>22</v>
      </c>
      <c r="B2" s="74"/>
      <c r="C2" s="74"/>
      <c r="D2" s="74"/>
      <c r="E2" s="74"/>
      <c r="F2" s="74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1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2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79"/>
      <c r="B1" s="79"/>
      <c r="C1" s="79"/>
      <c r="D1" s="79"/>
      <c r="E1" s="79"/>
      <c r="F1" s="79"/>
      <c r="G1" s="79"/>
      <c r="H1" s="79"/>
    </row>
    <row r="2" spans="1:8" ht="18" x14ac:dyDescent="0.25">
      <c r="A2" s="73" t="s">
        <v>22</v>
      </c>
      <c r="B2" s="74"/>
      <c r="C2" s="74"/>
      <c r="D2" s="74"/>
      <c r="E2" s="74"/>
      <c r="F2" s="74"/>
      <c r="G2" s="74"/>
      <c r="H2" s="7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8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6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77" t="s">
        <v>51</v>
      </c>
      <c r="B39" s="77"/>
      <c r="C39" s="77"/>
      <c r="D39" s="77"/>
      <c r="E39" s="77"/>
      <c r="F39" s="77"/>
      <c r="G39" s="77"/>
      <c r="H39" s="77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25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8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30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30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30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30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30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6">
        <v>9907</v>
      </c>
      <c r="I69" s="13"/>
    </row>
    <row r="70" spans="1:9" x14ac:dyDescent="0.2">
      <c r="B70" s="28"/>
      <c r="H70" s="13"/>
    </row>
    <row r="72" spans="1:9" ht="76.5" customHeight="1" x14ac:dyDescent="0.2">
      <c r="A72" s="77" t="s">
        <v>51</v>
      </c>
      <c r="B72" s="77"/>
      <c r="C72" s="77"/>
      <c r="D72" s="77"/>
      <c r="E72" s="77"/>
      <c r="F72" s="77"/>
      <c r="G72" s="77"/>
      <c r="H72" s="77"/>
    </row>
    <row r="73" spans="1:9" x14ac:dyDescent="0.2">
      <c r="A73" s="29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</sheetData>
  <mergeCells count="4">
    <mergeCell ref="A1:H1"/>
    <mergeCell ref="A2:H2"/>
    <mergeCell ref="A39:H39"/>
    <mergeCell ref="A72:H72"/>
  </mergeCells>
  <phoneticPr fontId="4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8">
        <f>B58+B48+B36+B25+B15</f>
        <v>9907</v>
      </c>
    </row>
    <row r="70" spans="1:6" x14ac:dyDescent="0.2">
      <c r="F70" s="13"/>
    </row>
    <row r="72" spans="1:6" ht="76.5" customHeight="1" x14ac:dyDescent="0.2">
      <c r="A72" s="77" t="s">
        <v>51</v>
      </c>
      <c r="B72" s="77"/>
      <c r="C72" s="77"/>
      <c r="D72" s="77"/>
      <c r="E72" s="77"/>
      <c r="F72" s="77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8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77" t="s">
        <v>51</v>
      </c>
      <c r="B72" s="77"/>
      <c r="C72" s="77"/>
      <c r="D72" s="77"/>
      <c r="E72" s="77"/>
      <c r="F72" s="7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77" t="s">
        <v>51</v>
      </c>
      <c r="B72" s="77"/>
      <c r="C72" s="77"/>
      <c r="D72" s="77"/>
      <c r="E72" s="77"/>
      <c r="F72" s="7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8"/>
  <sheetViews>
    <sheetView tabSelected="1"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RowHeight="15.75" x14ac:dyDescent="0.25"/>
  <cols>
    <col min="1" max="1" width="37.85546875" style="35" bestFit="1" customWidth="1"/>
    <col min="2" max="8" width="20.7109375" style="35" customWidth="1"/>
    <col min="9" max="9" width="20.7109375" style="65" customWidth="1"/>
    <col min="10" max="13" width="20.7109375" style="35" customWidth="1"/>
    <col min="14" max="14" width="2.85546875" style="35" customWidth="1"/>
    <col min="15" max="16" width="20.7109375" style="35" customWidth="1"/>
    <col min="17" max="16384" width="9.140625" style="35"/>
  </cols>
  <sheetData>
    <row r="1" spans="1:16" ht="58.5" customHeight="1" x14ac:dyDescent="0.25">
      <c r="A1" s="34"/>
      <c r="B1" s="34"/>
      <c r="C1" s="34"/>
      <c r="D1" s="34"/>
      <c r="E1" s="34"/>
      <c r="F1" s="34"/>
      <c r="G1" s="34"/>
      <c r="H1" s="34"/>
      <c r="I1" s="64"/>
      <c r="J1" s="34"/>
      <c r="K1" s="34"/>
      <c r="L1" s="34"/>
      <c r="M1" s="34"/>
      <c r="N1" s="34"/>
      <c r="O1" s="34"/>
      <c r="P1" s="34"/>
    </row>
    <row r="2" spans="1:16" ht="18.75" customHeight="1" x14ac:dyDescent="0.25"/>
    <row r="3" spans="1:16" ht="32.25" customHeight="1" x14ac:dyDescent="0.25">
      <c r="A3" s="80" t="s">
        <v>114</v>
      </c>
      <c r="B3" s="80"/>
      <c r="C3" s="80"/>
      <c r="D3" s="80"/>
      <c r="E3" s="80"/>
      <c r="F3" s="80"/>
      <c r="G3" s="80"/>
      <c r="H3" s="80" t="s">
        <v>115</v>
      </c>
      <c r="I3" s="80"/>
      <c r="J3" s="80"/>
      <c r="K3" s="80"/>
      <c r="L3" s="80"/>
      <c r="M3" s="80"/>
      <c r="N3" s="80"/>
    </row>
    <row r="4" spans="1:16" s="61" customFormat="1" ht="23.25" customHeight="1" x14ac:dyDescent="0.25">
      <c r="A4" s="59"/>
      <c r="B4" s="60" t="s">
        <v>87</v>
      </c>
      <c r="C4" s="60" t="s">
        <v>88</v>
      </c>
      <c r="D4" s="60" t="s">
        <v>89</v>
      </c>
      <c r="E4" s="60" t="s">
        <v>90</v>
      </c>
      <c r="F4" s="60" t="s">
        <v>91</v>
      </c>
      <c r="G4" s="60" t="s">
        <v>92</v>
      </c>
      <c r="H4" s="60" t="s">
        <v>93</v>
      </c>
      <c r="I4" s="60" t="s">
        <v>94</v>
      </c>
      <c r="J4" s="60" t="s">
        <v>95</v>
      </c>
      <c r="K4" s="60" t="s">
        <v>96</v>
      </c>
      <c r="L4" s="60" t="s">
        <v>97</v>
      </c>
      <c r="M4" s="60" t="s">
        <v>98</v>
      </c>
      <c r="N4" s="60"/>
      <c r="O4" s="60" t="s">
        <v>110</v>
      </c>
      <c r="P4" s="60" t="s">
        <v>85</v>
      </c>
    </row>
    <row r="5" spans="1:16" s="38" customFormat="1" x14ac:dyDescent="0.25">
      <c r="A5" s="36"/>
      <c r="B5" s="37"/>
      <c r="C5" s="37"/>
      <c r="D5" s="37"/>
      <c r="E5" s="37"/>
      <c r="F5" s="37"/>
      <c r="G5" s="37"/>
      <c r="H5" s="37"/>
      <c r="I5" s="66"/>
      <c r="J5" s="37"/>
      <c r="K5" s="37"/>
      <c r="L5" s="37"/>
      <c r="M5" s="37"/>
      <c r="N5" s="37"/>
      <c r="O5" s="37"/>
      <c r="P5" s="37"/>
    </row>
    <row r="6" spans="1:16" x14ac:dyDescent="0.25">
      <c r="A6" s="39" t="s">
        <v>101</v>
      </c>
      <c r="B6" s="39"/>
      <c r="C6" s="39"/>
      <c r="D6" s="39"/>
      <c r="E6" s="39"/>
      <c r="F6" s="39"/>
      <c r="G6" s="39"/>
      <c r="H6" s="39"/>
      <c r="I6" s="67"/>
      <c r="J6" s="39"/>
      <c r="K6" s="39"/>
      <c r="L6" s="39"/>
      <c r="M6" s="39"/>
      <c r="N6" s="39"/>
      <c r="O6" s="39"/>
      <c r="P6" s="39"/>
    </row>
    <row r="7" spans="1:16" s="43" customFormat="1" x14ac:dyDescent="0.25">
      <c r="A7" s="40" t="s">
        <v>99</v>
      </c>
      <c r="B7" s="41">
        <v>62</v>
      </c>
      <c r="C7" s="41">
        <v>72</v>
      </c>
      <c r="D7" s="41">
        <v>84</v>
      </c>
      <c r="E7" s="41">
        <v>84</v>
      </c>
      <c r="F7" s="41">
        <v>84</v>
      </c>
      <c r="G7" s="41">
        <v>84</v>
      </c>
      <c r="H7" s="41">
        <v>84</v>
      </c>
      <c r="I7" s="41">
        <v>84</v>
      </c>
      <c r="J7" s="41">
        <v>84</v>
      </c>
      <c r="K7" s="41">
        <v>84</v>
      </c>
      <c r="L7" s="41">
        <v>84</v>
      </c>
      <c r="M7" s="41">
        <v>84</v>
      </c>
      <c r="N7" s="42"/>
      <c r="O7" s="42"/>
      <c r="P7" s="42"/>
    </row>
    <row r="8" spans="1:16" x14ac:dyDescent="0.25">
      <c r="A8" s="44" t="s">
        <v>111</v>
      </c>
      <c r="B8" s="45">
        <v>1260653.05</v>
      </c>
      <c r="C8" s="45">
        <v>3533764.75</v>
      </c>
      <c r="D8" s="45">
        <v>3366194.85</v>
      </c>
      <c r="E8" s="45">
        <v>3450400.26</v>
      </c>
      <c r="F8" s="45">
        <v>3606783.55</v>
      </c>
      <c r="G8" s="45">
        <v>3235938.55</v>
      </c>
      <c r="H8" s="45">
        <v>3293803.81</v>
      </c>
      <c r="I8" s="45">
        <v>3120314.98</v>
      </c>
      <c r="J8" s="45">
        <v>3446783.63</v>
      </c>
      <c r="K8" s="45">
        <v>3615083.9</v>
      </c>
      <c r="L8" s="45">
        <v>3349027.5900000003</v>
      </c>
      <c r="M8" s="45">
        <v>3301596.5</v>
      </c>
      <c r="N8" s="46"/>
      <c r="O8" s="68">
        <f>SUM(B8:M8)</f>
        <v>38580345.420000002</v>
      </c>
      <c r="P8" s="68">
        <f>O8</f>
        <v>38580345.420000002</v>
      </c>
    </row>
    <row r="9" spans="1:16" ht="18" x14ac:dyDescent="0.25">
      <c r="A9" s="44" t="s">
        <v>116</v>
      </c>
      <c r="B9" s="45">
        <v>176491.43</v>
      </c>
      <c r="C9" s="45">
        <v>494727.08</v>
      </c>
      <c r="D9" s="45">
        <v>471267.28</v>
      </c>
      <c r="E9" s="45">
        <v>483056.04</v>
      </c>
      <c r="F9" s="45">
        <v>504949.7</v>
      </c>
      <c r="G9" s="45">
        <v>453031.4</v>
      </c>
      <c r="H9" s="45">
        <v>461132.55</v>
      </c>
      <c r="I9" s="45">
        <v>436844.1</v>
      </c>
      <c r="J9" s="45">
        <v>482549.7</v>
      </c>
      <c r="K9" s="45">
        <v>506111.74</v>
      </c>
      <c r="L9" s="45">
        <v>468863.85999999993</v>
      </c>
      <c r="M9" s="45">
        <v>462223.5</v>
      </c>
      <c r="N9" s="47"/>
      <c r="O9" s="68">
        <f>SUM(B9:M9)</f>
        <v>5401248.3800000008</v>
      </c>
      <c r="P9" s="68">
        <f>O9</f>
        <v>5401248.3800000008</v>
      </c>
    </row>
    <row r="10" spans="1:16" x14ac:dyDescent="0.25">
      <c r="A10" s="44" t="s">
        <v>100</v>
      </c>
      <c r="B10" s="45">
        <v>25213.06</v>
      </c>
      <c r="C10" s="45">
        <v>70675.3</v>
      </c>
      <c r="D10" s="45">
        <v>67323.899999999994</v>
      </c>
      <c r="E10" s="45">
        <v>69008.009999999995</v>
      </c>
      <c r="F10" s="45">
        <v>72135.67</v>
      </c>
      <c r="G10" s="45">
        <v>64718.77</v>
      </c>
      <c r="H10" s="45">
        <v>65876.100000000006</v>
      </c>
      <c r="I10" s="45">
        <v>62406.31</v>
      </c>
      <c r="J10" s="45">
        <v>68935.67</v>
      </c>
      <c r="K10" s="45">
        <v>72301.679999999993</v>
      </c>
      <c r="L10" s="45">
        <v>66980.56</v>
      </c>
      <c r="M10" s="45">
        <v>66031.94</v>
      </c>
      <c r="N10" s="47"/>
      <c r="O10" s="68">
        <f>SUM(B10:M10)</f>
        <v>771606.97</v>
      </c>
      <c r="P10" s="68">
        <f>O10</f>
        <v>771606.97</v>
      </c>
    </row>
    <row r="11" spans="1:16" s="43" customFormat="1" ht="18" x14ac:dyDescent="0.25">
      <c r="A11" s="40" t="s">
        <v>117</v>
      </c>
      <c r="B11" s="41">
        <v>16</v>
      </c>
      <c r="C11" s="41">
        <v>16</v>
      </c>
      <c r="D11" s="41">
        <v>18</v>
      </c>
      <c r="E11" s="41">
        <v>18</v>
      </c>
      <c r="F11" s="41">
        <v>18</v>
      </c>
      <c r="G11" s="41">
        <v>18</v>
      </c>
      <c r="H11" s="41">
        <v>18</v>
      </c>
      <c r="I11" s="41">
        <v>18</v>
      </c>
      <c r="J11" s="41">
        <v>18</v>
      </c>
      <c r="K11" s="41">
        <v>18</v>
      </c>
      <c r="L11" s="41">
        <v>18</v>
      </c>
      <c r="M11" s="41">
        <v>18</v>
      </c>
      <c r="N11" s="39"/>
      <c r="O11" s="69"/>
      <c r="P11" s="69"/>
    </row>
    <row r="12" spans="1:16" x14ac:dyDescent="0.25">
      <c r="A12" s="44" t="s">
        <v>111</v>
      </c>
      <c r="B12" s="45">
        <v>300031</v>
      </c>
      <c r="C12" s="45">
        <v>414149</v>
      </c>
      <c r="D12" s="45">
        <v>314724</v>
      </c>
      <c r="E12" s="45">
        <v>378676</v>
      </c>
      <c r="F12" s="45">
        <v>357411</v>
      </c>
      <c r="G12" s="45">
        <v>334135</v>
      </c>
      <c r="H12" s="45">
        <v>350799.01</v>
      </c>
      <c r="I12" s="45">
        <v>352124.03</v>
      </c>
      <c r="J12" s="45">
        <v>374590.01</v>
      </c>
      <c r="K12" s="45">
        <v>392674.03</v>
      </c>
      <c r="L12" s="45">
        <v>356789.05</v>
      </c>
      <c r="M12" s="45">
        <v>324976</v>
      </c>
      <c r="N12" s="48"/>
      <c r="O12" s="68">
        <f>SUM(B12:M12)</f>
        <v>4251078.13</v>
      </c>
      <c r="P12" s="68">
        <f>O12</f>
        <v>4251078.13</v>
      </c>
    </row>
    <row r="13" spans="1:16" s="43" customFormat="1" ht="18" x14ac:dyDescent="0.25">
      <c r="A13" s="44" t="s">
        <v>116</v>
      </c>
      <c r="B13" s="45">
        <v>42004.34</v>
      </c>
      <c r="C13" s="45">
        <v>57980.86</v>
      </c>
      <c r="D13" s="45">
        <v>44061.36</v>
      </c>
      <c r="E13" s="45">
        <v>53014.64</v>
      </c>
      <c r="F13" s="45">
        <v>50037.54</v>
      </c>
      <c r="G13" s="45">
        <v>46778.9</v>
      </c>
      <c r="H13" s="45">
        <v>49111.86</v>
      </c>
      <c r="I13" s="45">
        <v>49297.36</v>
      </c>
      <c r="J13" s="45">
        <v>52442.6</v>
      </c>
      <c r="K13" s="45">
        <v>54974.36</v>
      </c>
      <c r="L13" s="45">
        <v>49950.47</v>
      </c>
      <c r="M13" s="45">
        <v>45496.639999999999</v>
      </c>
      <c r="N13" s="39"/>
      <c r="O13" s="68">
        <f>SUM(B13:M13)</f>
        <v>595150.92999999993</v>
      </c>
      <c r="P13" s="68">
        <f>O13</f>
        <v>595150.92999999993</v>
      </c>
    </row>
    <row r="14" spans="1:16" x14ac:dyDescent="0.25">
      <c r="A14" s="44" t="s">
        <v>100</v>
      </c>
      <c r="B14" s="45">
        <v>6000.62</v>
      </c>
      <c r="C14" s="45">
        <v>8282.98</v>
      </c>
      <c r="D14" s="45">
        <v>6294.48</v>
      </c>
      <c r="E14" s="45">
        <v>7573.52</v>
      </c>
      <c r="F14" s="45">
        <v>7148.22</v>
      </c>
      <c r="G14" s="45">
        <v>6682.7</v>
      </c>
      <c r="H14" s="45">
        <v>7015.98</v>
      </c>
      <c r="I14" s="45">
        <v>7042.48</v>
      </c>
      <c r="J14" s="45">
        <v>7491.8</v>
      </c>
      <c r="K14" s="45">
        <v>7853.48</v>
      </c>
      <c r="L14" s="45">
        <v>7135.7800000000007</v>
      </c>
      <c r="M14" s="45">
        <v>6499.5199999999995</v>
      </c>
      <c r="N14" s="48"/>
      <c r="O14" s="68">
        <f>SUM(B14:M14)</f>
        <v>85021.56</v>
      </c>
      <c r="P14" s="68">
        <f>O14</f>
        <v>85021.56</v>
      </c>
    </row>
    <row r="15" spans="1:16" s="43" customFormat="1" ht="18" x14ac:dyDescent="0.25">
      <c r="A15" s="40" t="s">
        <v>118</v>
      </c>
      <c r="B15" s="41">
        <v>46</v>
      </c>
      <c r="C15" s="41">
        <v>56</v>
      </c>
      <c r="D15" s="41">
        <v>66</v>
      </c>
      <c r="E15" s="41">
        <v>66</v>
      </c>
      <c r="F15" s="41">
        <v>66</v>
      </c>
      <c r="G15" s="41">
        <v>66</v>
      </c>
      <c r="H15" s="41">
        <v>66</v>
      </c>
      <c r="I15" s="41">
        <v>66</v>
      </c>
      <c r="J15" s="41">
        <v>66</v>
      </c>
      <c r="K15" s="41">
        <v>66</v>
      </c>
      <c r="L15" s="41">
        <v>66</v>
      </c>
      <c r="M15" s="41">
        <v>66</v>
      </c>
      <c r="N15" s="39"/>
      <c r="O15" s="69"/>
      <c r="P15" s="69"/>
    </row>
    <row r="16" spans="1:16" x14ac:dyDescent="0.25">
      <c r="A16" s="44" t="s">
        <v>111</v>
      </c>
      <c r="B16" s="45">
        <v>960622.05</v>
      </c>
      <c r="C16" s="45">
        <v>3119615.75</v>
      </c>
      <c r="D16" s="45">
        <v>3051470.85</v>
      </c>
      <c r="E16" s="45">
        <v>3071724.26</v>
      </c>
      <c r="F16" s="45">
        <v>3249372.55</v>
      </c>
      <c r="G16" s="45">
        <v>2901803.55</v>
      </c>
      <c r="H16" s="45">
        <v>2943004.8</v>
      </c>
      <c r="I16" s="45">
        <v>2768190.95</v>
      </c>
      <c r="J16" s="45">
        <v>3072193.62</v>
      </c>
      <c r="K16" s="45">
        <v>3222409.87</v>
      </c>
      <c r="L16" s="45">
        <v>2992238.54</v>
      </c>
      <c r="M16" s="45">
        <v>2976620.5</v>
      </c>
      <c r="N16" s="49"/>
      <c r="O16" s="68">
        <f>SUM(B16:M16)</f>
        <v>34329267.290000007</v>
      </c>
      <c r="P16" s="68">
        <f>O16</f>
        <v>34329267.290000007</v>
      </c>
    </row>
    <row r="17" spans="1:16" s="43" customFormat="1" ht="18" x14ac:dyDescent="0.25">
      <c r="A17" s="44" t="s">
        <v>116</v>
      </c>
      <c r="B17" s="45">
        <v>134487.09</v>
      </c>
      <c r="C17" s="45">
        <v>436746.22</v>
      </c>
      <c r="D17" s="45">
        <v>427205.92</v>
      </c>
      <c r="E17" s="45">
        <v>430041.4</v>
      </c>
      <c r="F17" s="45">
        <v>454912.16</v>
      </c>
      <c r="G17" s="45">
        <v>406252.5</v>
      </c>
      <c r="H17" s="45">
        <v>412020.69</v>
      </c>
      <c r="I17" s="45">
        <v>387546.74</v>
      </c>
      <c r="J17" s="45">
        <v>430107.1</v>
      </c>
      <c r="K17" s="45">
        <v>451137.38</v>
      </c>
      <c r="L17" s="45">
        <v>418913.39</v>
      </c>
      <c r="M17" s="45">
        <v>416726.86</v>
      </c>
      <c r="N17" s="39"/>
      <c r="O17" s="68">
        <f>SUM(B17:M17)</f>
        <v>4806097.45</v>
      </c>
      <c r="P17" s="68">
        <f>O17</f>
        <v>4806097.45</v>
      </c>
    </row>
    <row r="18" spans="1:16" x14ac:dyDescent="0.25">
      <c r="A18" s="44" t="s">
        <v>100</v>
      </c>
      <c r="B18" s="45">
        <v>19212.439999999999</v>
      </c>
      <c r="C18" s="45">
        <v>62392.32</v>
      </c>
      <c r="D18" s="45">
        <v>61029.42</v>
      </c>
      <c r="E18" s="45">
        <v>61434.49</v>
      </c>
      <c r="F18" s="45">
        <v>64987.45</v>
      </c>
      <c r="G18" s="45">
        <v>58036.07</v>
      </c>
      <c r="H18" s="45">
        <v>58860.12</v>
      </c>
      <c r="I18" s="45">
        <v>55363.83</v>
      </c>
      <c r="J18" s="45">
        <v>61443.87</v>
      </c>
      <c r="K18" s="45">
        <v>64448.2</v>
      </c>
      <c r="L18" s="45">
        <v>59844.78</v>
      </c>
      <c r="M18" s="45">
        <v>59532.42</v>
      </c>
      <c r="N18" s="47"/>
      <c r="O18" s="68">
        <f>SUM(B18:M18)</f>
        <v>686585.41</v>
      </c>
      <c r="P18" s="68">
        <f>O18</f>
        <v>686585.41</v>
      </c>
    </row>
    <row r="19" spans="1:16" ht="18" x14ac:dyDescent="0.25">
      <c r="A19" s="40" t="s">
        <v>119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39"/>
      <c r="O19" s="69"/>
      <c r="P19" s="69"/>
    </row>
    <row r="20" spans="1:16" x14ac:dyDescent="0.25">
      <c r="A20" s="44" t="s">
        <v>111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39"/>
      <c r="O20" s="68">
        <f>SUM(B20:M20)</f>
        <v>0</v>
      </c>
      <c r="P20" s="68">
        <f>O20</f>
        <v>0</v>
      </c>
    </row>
    <row r="21" spans="1:16" s="43" customFormat="1" ht="18" x14ac:dyDescent="0.25">
      <c r="A21" s="44" t="s">
        <v>116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2"/>
      <c r="O21" s="68">
        <f>SUM(B21:M21)</f>
        <v>0</v>
      </c>
      <c r="P21" s="68">
        <f>O21</f>
        <v>0</v>
      </c>
    </row>
    <row r="22" spans="1:16" s="43" customFormat="1" x14ac:dyDescent="0.25">
      <c r="A22" s="44" t="s">
        <v>100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50"/>
      <c r="O22" s="68">
        <f>SUM(B22:M22)</f>
        <v>0</v>
      </c>
      <c r="P22" s="68">
        <f>O22</f>
        <v>0</v>
      </c>
    </row>
    <row r="23" spans="1:16" ht="18" x14ac:dyDescent="0.25">
      <c r="A23" s="40" t="s">
        <v>120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7"/>
      <c r="O23" s="68"/>
      <c r="P23" s="68"/>
    </row>
    <row r="24" spans="1:16" x14ac:dyDescent="0.25">
      <c r="A24" s="44" t="s">
        <v>111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7"/>
      <c r="O24" s="68">
        <f>SUM(B24:M24)</f>
        <v>0</v>
      </c>
      <c r="P24" s="68">
        <f>O24</f>
        <v>0</v>
      </c>
    </row>
    <row r="25" spans="1:16" ht="18" x14ac:dyDescent="0.25">
      <c r="A25" s="44" t="s">
        <v>116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39"/>
      <c r="O25" s="68">
        <f>SUM(B25:M25)</f>
        <v>0</v>
      </c>
      <c r="P25" s="68">
        <f>O25</f>
        <v>0</v>
      </c>
    </row>
    <row r="26" spans="1:16" x14ac:dyDescent="0.25">
      <c r="A26" s="44" t="s">
        <v>100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8"/>
      <c r="O26" s="68">
        <f>SUM(B26:M26)</f>
        <v>0</v>
      </c>
      <c r="P26" s="68">
        <f>O26</f>
        <v>0</v>
      </c>
    </row>
    <row r="27" spans="1:16" x14ac:dyDescent="0.25">
      <c r="B27" s="51"/>
      <c r="C27" s="51"/>
      <c r="D27" s="51"/>
      <c r="E27" s="51"/>
      <c r="F27" s="45"/>
      <c r="G27" s="45"/>
      <c r="H27" s="45"/>
      <c r="I27" s="45"/>
      <c r="J27" s="45"/>
      <c r="K27" s="45"/>
      <c r="L27" s="45"/>
      <c r="M27" s="45"/>
      <c r="N27" s="39"/>
      <c r="O27" s="69"/>
      <c r="P27" s="69"/>
    </row>
    <row r="28" spans="1:16" x14ac:dyDescent="0.25">
      <c r="A28" s="39" t="s">
        <v>102</v>
      </c>
      <c r="B28" s="51"/>
      <c r="C28" s="51"/>
      <c r="D28" s="51"/>
      <c r="E28" s="51"/>
      <c r="F28" s="48"/>
      <c r="G28" s="48"/>
      <c r="H28" s="48"/>
      <c r="I28" s="48"/>
      <c r="J28" s="48"/>
      <c r="K28" s="48"/>
      <c r="L28" s="48"/>
      <c r="M28" s="48"/>
      <c r="N28" s="48"/>
      <c r="O28" s="70"/>
      <c r="P28" s="70"/>
    </row>
    <row r="29" spans="1:16" x14ac:dyDescent="0.25">
      <c r="A29" s="40" t="s">
        <v>99</v>
      </c>
      <c r="B29" s="41">
        <v>57</v>
      </c>
      <c r="C29" s="41">
        <v>57</v>
      </c>
      <c r="D29" s="41">
        <v>57</v>
      </c>
      <c r="E29" s="41">
        <v>57</v>
      </c>
      <c r="F29" s="41">
        <v>81</v>
      </c>
      <c r="G29" s="41">
        <v>105.2</v>
      </c>
      <c r="H29" s="41">
        <v>152</v>
      </c>
      <c r="I29" s="41">
        <v>150.4</v>
      </c>
      <c r="J29" s="41">
        <v>150</v>
      </c>
      <c r="K29" s="41">
        <v>162.4</v>
      </c>
      <c r="L29" s="41">
        <v>170.66666666666666</v>
      </c>
      <c r="M29" s="41">
        <v>172</v>
      </c>
      <c r="N29" s="39"/>
      <c r="O29" s="69"/>
      <c r="P29" s="69"/>
    </row>
    <row r="30" spans="1:16" x14ac:dyDescent="0.25">
      <c r="A30" s="44" t="s">
        <v>111</v>
      </c>
      <c r="B30" s="45">
        <v>2328599.2599999998</v>
      </c>
      <c r="C30" s="45">
        <v>6338617.0599999996</v>
      </c>
      <c r="D30" s="45">
        <v>6529447.7999999998</v>
      </c>
      <c r="E30" s="45">
        <v>5793303.4100000001</v>
      </c>
      <c r="F30" s="45">
        <v>6681119.4500000002</v>
      </c>
      <c r="G30" s="45">
        <v>6775955.3999999994</v>
      </c>
      <c r="H30" s="45">
        <v>7632095.3500000006</v>
      </c>
      <c r="I30" s="45">
        <v>8204004.7699999996</v>
      </c>
      <c r="J30" s="45">
        <v>9975829.1500000004</v>
      </c>
      <c r="K30" s="45">
        <v>10360022.879999999</v>
      </c>
      <c r="L30" s="45">
        <v>9787135.9299999997</v>
      </c>
      <c r="M30" s="45">
        <v>9932071.4699999988</v>
      </c>
      <c r="N30" s="48"/>
      <c r="O30" s="68">
        <f>SUM(B30:M30)</f>
        <v>90338201.930000007</v>
      </c>
      <c r="P30" s="68">
        <f>O30</f>
        <v>90338201.930000007</v>
      </c>
    </row>
    <row r="31" spans="1:16" ht="18" x14ac:dyDescent="0.25">
      <c r="A31" s="44" t="s">
        <v>116</v>
      </c>
      <c r="B31" s="45">
        <v>326003.90000000002</v>
      </c>
      <c r="C31" s="45">
        <v>887406.4</v>
      </c>
      <c r="D31" s="45">
        <v>914122.7</v>
      </c>
      <c r="E31" s="45">
        <v>811062.47</v>
      </c>
      <c r="F31" s="45">
        <v>935356.73</v>
      </c>
      <c r="G31" s="45">
        <v>948633.75</v>
      </c>
      <c r="H31" s="45">
        <v>1068493.3400000001</v>
      </c>
      <c r="I31" s="45">
        <v>1148560.67</v>
      </c>
      <c r="J31" s="45">
        <v>1396616.09</v>
      </c>
      <c r="K31" s="45">
        <v>1454113.46</v>
      </c>
      <c r="L31" s="45">
        <v>1428236.2</v>
      </c>
      <c r="M31" s="45">
        <v>1468270.1</v>
      </c>
      <c r="N31" s="39"/>
      <c r="O31" s="68">
        <f>SUM(B31:M31)</f>
        <v>12786875.809999997</v>
      </c>
      <c r="P31" s="68">
        <f>O31</f>
        <v>12786875.809999997</v>
      </c>
    </row>
    <row r="32" spans="1:16" x14ac:dyDescent="0.25">
      <c r="A32" s="44" t="s">
        <v>100</v>
      </c>
      <c r="B32" s="45">
        <v>46571.99</v>
      </c>
      <c r="C32" s="45">
        <v>126772.36</v>
      </c>
      <c r="D32" s="45">
        <v>130588.96</v>
      </c>
      <c r="E32" s="45">
        <v>115866.07</v>
      </c>
      <c r="F32" s="45">
        <v>133622.39000000001</v>
      </c>
      <c r="G32" s="45">
        <v>135519.10999999999</v>
      </c>
      <c r="H32" s="45">
        <v>152641.92000000001</v>
      </c>
      <c r="I32" s="45">
        <v>164080.1</v>
      </c>
      <c r="J32" s="45">
        <v>199516.59</v>
      </c>
      <c r="K32" s="45">
        <v>207200.47</v>
      </c>
      <c r="L32" s="45">
        <v>195742.73</v>
      </c>
      <c r="M32" s="45">
        <v>198641.43000000002</v>
      </c>
      <c r="N32" s="49"/>
      <c r="O32" s="68">
        <f>SUM(B32:M32)</f>
        <v>1806764.1199999999</v>
      </c>
      <c r="P32" s="68">
        <f>O32</f>
        <v>1806764.1199999999</v>
      </c>
    </row>
    <row r="33" spans="1:16" ht="18" x14ac:dyDescent="0.25">
      <c r="A33" s="40" t="s">
        <v>117</v>
      </c>
      <c r="B33" s="41">
        <v>0</v>
      </c>
      <c r="C33" s="41">
        <v>0</v>
      </c>
      <c r="D33" s="41">
        <v>0</v>
      </c>
      <c r="E33" s="41">
        <v>0</v>
      </c>
      <c r="F33" s="41">
        <v>24</v>
      </c>
      <c r="G33" s="41">
        <v>28.2</v>
      </c>
      <c r="H33" s="41">
        <v>45</v>
      </c>
      <c r="I33" s="41">
        <v>45</v>
      </c>
      <c r="J33" s="41">
        <v>45</v>
      </c>
      <c r="K33" s="41">
        <v>47</v>
      </c>
      <c r="L33" s="41">
        <v>50</v>
      </c>
      <c r="M33" s="41">
        <v>50</v>
      </c>
      <c r="N33" s="39"/>
      <c r="O33" s="69"/>
      <c r="P33" s="69"/>
    </row>
    <row r="34" spans="1:16" x14ac:dyDescent="0.25">
      <c r="A34" s="44" t="s">
        <v>111</v>
      </c>
      <c r="B34" s="45">
        <v>0</v>
      </c>
      <c r="C34" s="45">
        <v>0</v>
      </c>
      <c r="D34" s="45">
        <v>0</v>
      </c>
      <c r="E34" s="45">
        <v>0</v>
      </c>
      <c r="F34" s="45">
        <v>979787.05</v>
      </c>
      <c r="G34" s="45">
        <v>1074916.1000000001</v>
      </c>
      <c r="H34" s="45">
        <v>1183066.1000000001</v>
      </c>
      <c r="I34" s="45">
        <v>1185018.01</v>
      </c>
      <c r="J34" s="45">
        <v>1223687</v>
      </c>
      <c r="K34" s="45">
        <v>1475660.03</v>
      </c>
      <c r="L34" s="45">
        <v>1303066.32</v>
      </c>
      <c r="M34" s="45">
        <v>1255328.01</v>
      </c>
      <c r="N34" s="47"/>
      <c r="O34" s="68">
        <f>SUM(B34:M34)</f>
        <v>9680528.6199999992</v>
      </c>
      <c r="P34" s="68">
        <f>O34</f>
        <v>9680528.6199999992</v>
      </c>
    </row>
    <row r="35" spans="1:16" ht="18" x14ac:dyDescent="0.25">
      <c r="A35" s="44" t="s">
        <v>116</v>
      </c>
      <c r="B35" s="45">
        <v>0</v>
      </c>
      <c r="C35" s="45">
        <v>0</v>
      </c>
      <c r="D35" s="45">
        <v>0</v>
      </c>
      <c r="E35" s="45">
        <v>0</v>
      </c>
      <c r="F35" s="45">
        <v>137170.19</v>
      </c>
      <c r="G35" s="45">
        <v>150488.25</v>
      </c>
      <c r="H35" s="45">
        <v>165629.25</v>
      </c>
      <c r="I35" s="45">
        <v>165902.51999999999</v>
      </c>
      <c r="J35" s="45">
        <v>171316.18</v>
      </c>
      <c r="K35" s="45">
        <v>206592.4</v>
      </c>
      <c r="L35" s="45">
        <v>182429.29</v>
      </c>
      <c r="M35" s="45">
        <v>175745.91999999998</v>
      </c>
      <c r="O35" s="68">
        <f>SUM(B35:M35)</f>
        <v>1355273.9999999998</v>
      </c>
      <c r="P35" s="68">
        <f>O35</f>
        <v>1355273.9999999998</v>
      </c>
    </row>
    <row r="36" spans="1:16" x14ac:dyDescent="0.25">
      <c r="A36" s="44" t="s">
        <v>100</v>
      </c>
      <c r="B36" s="45">
        <v>0</v>
      </c>
      <c r="C36" s="45">
        <v>0</v>
      </c>
      <c r="D36" s="45">
        <v>0</v>
      </c>
      <c r="E36" s="45">
        <v>0</v>
      </c>
      <c r="F36" s="45">
        <v>19595.740000000002</v>
      </c>
      <c r="G36" s="45">
        <v>21498.32</v>
      </c>
      <c r="H36" s="45">
        <v>23661.32</v>
      </c>
      <c r="I36" s="45">
        <v>23700.36</v>
      </c>
      <c r="J36" s="45">
        <v>24473.74</v>
      </c>
      <c r="K36" s="45">
        <v>29513.200000000001</v>
      </c>
      <c r="L36" s="45">
        <v>26061.33</v>
      </c>
      <c r="M36" s="45">
        <v>25106.560000000001</v>
      </c>
      <c r="O36" s="68">
        <f>SUM(B36:M36)</f>
        <v>193610.57</v>
      </c>
      <c r="P36" s="68">
        <f>O36</f>
        <v>193610.57</v>
      </c>
    </row>
    <row r="37" spans="1:16" ht="18" x14ac:dyDescent="0.25">
      <c r="A37" s="40" t="s">
        <v>118</v>
      </c>
      <c r="B37" s="41">
        <v>48</v>
      </c>
      <c r="C37" s="41">
        <v>48</v>
      </c>
      <c r="D37" s="41">
        <v>48</v>
      </c>
      <c r="E37" s="41">
        <v>48</v>
      </c>
      <c r="F37" s="41">
        <v>48</v>
      </c>
      <c r="G37" s="41">
        <v>68</v>
      </c>
      <c r="H37" s="41">
        <v>98</v>
      </c>
      <c r="I37" s="41">
        <v>102.8</v>
      </c>
      <c r="J37" s="41">
        <v>104</v>
      </c>
      <c r="K37" s="41">
        <v>104</v>
      </c>
      <c r="L37" s="41">
        <v>104</v>
      </c>
      <c r="M37" s="41">
        <v>104</v>
      </c>
      <c r="N37" s="52"/>
      <c r="O37" s="69"/>
      <c r="P37" s="69"/>
    </row>
    <row r="38" spans="1:16" x14ac:dyDescent="0.25">
      <c r="A38" s="44" t="s">
        <v>111</v>
      </c>
      <c r="B38" s="45">
        <v>1939752.75</v>
      </c>
      <c r="C38" s="45">
        <v>5655760.5599999996</v>
      </c>
      <c r="D38" s="45">
        <v>5706388.2999999998</v>
      </c>
      <c r="E38" s="45">
        <v>5038856.3099999996</v>
      </c>
      <c r="F38" s="45">
        <v>5126546.9000000004</v>
      </c>
      <c r="G38" s="45">
        <v>5219782.8</v>
      </c>
      <c r="H38" s="45">
        <v>6062519.75</v>
      </c>
      <c r="I38" s="45">
        <v>6837806.7599999998</v>
      </c>
      <c r="J38" s="45">
        <v>8555142.1500000004</v>
      </c>
      <c r="K38" s="45">
        <v>8665723.3499999996</v>
      </c>
      <c r="L38" s="45">
        <v>8159344.1100000003</v>
      </c>
      <c r="M38" s="45">
        <v>8344604.459999999</v>
      </c>
      <c r="N38" s="46"/>
      <c r="O38" s="68">
        <f>SUM(B38:M38)</f>
        <v>75312228.200000003</v>
      </c>
      <c r="P38" s="68">
        <f>O38</f>
        <v>75312228.200000003</v>
      </c>
    </row>
    <row r="39" spans="1:16" ht="18" x14ac:dyDescent="0.25">
      <c r="A39" s="44" t="s">
        <v>116</v>
      </c>
      <c r="B39" s="45">
        <v>271565.39</v>
      </c>
      <c r="C39" s="45">
        <v>791806.49</v>
      </c>
      <c r="D39" s="45">
        <v>798894.37</v>
      </c>
      <c r="E39" s="45">
        <v>705439.88</v>
      </c>
      <c r="F39" s="45">
        <v>717716.57</v>
      </c>
      <c r="G39" s="45">
        <v>730769.59</v>
      </c>
      <c r="H39" s="45">
        <v>848752.76</v>
      </c>
      <c r="I39" s="45">
        <v>957292.95</v>
      </c>
      <c r="J39" s="45">
        <v>1197719.9099999999</v>
      </c>
      <c r="K39" s="45">
        <v>1213201.28</v>
      </c>
      <c r="L39" s="45">
        <v>1142308.19</v>
      </c>
      <c r="M39" s="45">
        <v>1168244.6199999999</v>
      </c>
      <c r="N39" s="47"/>
      <c r="O39" s="68">
        <f>SUM(B39:M39)</f>
        <v>10543712</v>
      </c>
      <c r="P39" s="68">
        <f>O39</f>
        <v>10543712</v>
      </c>
    </row>
    <row r="40" spans="1:16" x14ac:dyDescent="0.25">
      <c r="A40" s="44" t="s">
        <v>100</v>
      </c>
      <c r="B40" s="45">
        <v>38795.06</v>
      </c>
      <c r="C40" s="45">
        <v>113115.23</v>
      </c>
      <c r="D40" s="45">
        <v>114127.77</v>
      </c>
      <c r="E40" s="45">
        <v>100777.13</v>
      </c>
      <c r="F40" s="45">
        <v>102530.94</v>
      </c>
      <c r="G40" s="45">
        <v>104395.66</v>
      </c>
      <c r="H40" s="45">
        <v>121250.41</v>
      </c>
      <c r="I40" s="45">
        <v>136756.14000000001</v>
      </c>
      <c r="J40" s="45">
        <v>171102.85</v>
      </c>
      <c r="K40" s="45">
        <v>173314.48</v>
      </c>
      <c r="L40" s="45">
        <v>163186.89000000001</v>
      </c>
      <c r="M40" s="45">
        <v>166892.09</v>
      </c>
      <c r="N40" s="47"/>
      <c r="O40" s="68">
        <f>SUM(B40:M40)</f>
        <v>1506244.6500000001</v>
      </c>
      <c r="P40" s="68">
        <f>O40</f>
        <v>1506244.6500000001</v>
      </c>
    </row>
    <row r="41" spans="1:16" ht="18" x14ac:dyDescent="0.25">
      <c r="A41" s="40" t="s">
        <v>119</v>
      </c>
      <c r="B41" s="41">
        <v>9</v>
      </c>
      <c r="C41" s="41">
        <v>9</v>
      </c>
      <c r="D41" s="41">
        <v>9</v>
      </c>
      <c r="E41" s="41">
        <v>9</v>
      </c>
      <c r="F41" s="41">
        <v>9</v>
      </c>
      <c r="G41" s="41">
        <v>9</v>
      </c>
      <c r="H41" s="41">
        <v>9</v>
      </c>
      <c r="I41" s="41">
        <v>2.6</v>
      </c>
      <c r="J41" s="41">
        <v>1</v>
      </c>
      <c r="K41" s="41">
        <v>1</v>
      </c>
      <c r="L41" s="41">
        <v>1</v>
      </c>
      <c r="M41" s="41">
        <v>1</v>
      </c>
      <c r="N41" s="39"/>
      <c r="O41" s="69"/>
      <c r="P41" s="69"/>
    </row>
    <row r="42" spans="1:16" x14ac:dyDescent="0.25">
      <c r="A42" s="44" t="s">
        <v>111</v>
      </c>
      <c r="B42" s="45">
        <v>388846.51</v>
      </c>
      <c r="C42" s="45">
        <v>682856.5</v>
      </c>
      <c r="D42" s="45">
        <v>823059.5</v>
      </c>
      <c r="E42" s="45">
        <v>754447.1</v>
      </c>
      <c r="F42" s="45">
        <v>574785.5</v>
      </c>
      <c r="G42" s="45">
        <v>481256.5</v>
      </c>
      <c r="H42" s="45">
        <v>386509.5</v>
      </c>
      <c r="I42" s="45">
        <v>181180</v>
      </c>
      <c r="J42" s="45">
        <v>197000</v>
      </c>
      <c r="K42" s="45">
        <v>207727</v>
      </c>
      <c r="L42" s="45">
        <v>154028</v>
      </c>
      <c r="M42" s="45">
        <v>103374</v>
      </c>
      <c r="N42" s="48"/>
      <c r="O42" s="68">
        <f>SUM(B42:M42)</f>
        <v>4935070.1099999994</v>
      </c>
      <c r="P42" s="68">
        <f>O42</f>
        <v>4935070.1099999994</v>
      </c>
    </row>
    <row r="43" spans="1:16" ht="18" x14ac:dyDescent="0.25">
      <c r="A43" s="44" t="s">
        <v>116</v>
      </c>
      <c r="B43" s="45">
        <v>54438.51</v>
      </c>
      <c r="C43" s="45">
        <v>95599.91</v>
      </c>
      <c r="D43" s="45">
        <v>115228.33</v>
      </c>
      <c r="E43" s="45">
        <v>105622.59</v>
      </c>
      <c r="F43" s="45">
        <v>80469.97</v>
      </c>
      <c r="G43" s="45">
        <v>67375.91</v>
      </c>
      <c r="H43" s="45">
        <v>54111.33</v>
      </c>
      <c r="I43" s="45">
        <v>25365.200000000001</v>
      </c>
      <c r="J43" s="45">
        <v>27580</v>
      </c>
      <c r="K43" s="45">
        <v>29081.78</v>
      </c>
      <c r="L43" s="45">
        <v>21563.920000000002</v>
      </c>
      <c r="M43" s="45">
        <v>14472.359999999999</v>
      </c>
      <c r="N43" s="39"/>
      <c r="O43" s="68">
        <f>SUM(B43:M43)</f>
        <v>690909.80999999994</v>
      </c>
      <c r="P43" s="68">
        <f>O43</f>
        <v>690909.80999999994</v>
      </c>
    </row>
    <row r="44" spans="1:16" x14ac:dyDescent="0.25">
      <c r="A44" s="44" t="s">
        <v>100</v>
      </c>
      <c r="B44" s="45">
        <v>7776.93</v>
      </c>
      <c r="C44" s="45">
        <v>13657.13</v>
      </c>
      <c r="D44" s="45">
        <v>16461.189999999999</v>
      </c>
      <c r="E44" s="45">
        <v>15088.94</v>
      </c>
      <c r="F44" s="45">
        <v>11495.71</v>
      </c>
      <c r="G44" s="45">
        <v>9625.1299999999992</v>
      </c>
      <c r="H44" s="45">
        <v>7730.19</v>
      </c>
      <c r="I44" s="45">
        <v>3623.6</v>
      </c>
      <c r="J44" s="45">
        <v>3940</v>
      </c>
      <c r="K44" s="45">
        <v>4154.54</v>
      </c>
      <c r="L44" s="45">
        <v>3080.5599999999995</v>
      </c>
      <c r="M44" s="45">
        <v>2067.48</v>
      </c>
      <c r="N44" s="48"/>
      <c r="O44" s="68">
        <f>SUM(B44:M44)</f>
        <v>98701.4</v>
      </c>
      <c r="P44" s="68">
        <f>O44</f>
        <v>98701.4</v>
      </c>
    </row>
    <row r="45" spans="1:16" ht="18" x14ac:dyDescent="0.25">
      <c r="A45" s="40" t="s">
        <v>120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10.4</v>
      </c>
      <c r="L45" s="41">
        <v>15.666666666666666</v>
      </c>
      <c r="M45" s="41">
        <v>17</v>
      </c>
      <c r="N45" s="39"/>
      <c r="O45" s="68"/>
      <c r="P45" s="68"/>
    </row>
    <row r="46" spans="1:16" x14ac:dyDescent="0.25">
      <c r="A46" s="44" t="s">
        <v>111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10912.5</v>
      </c>
      <c r="L46" s="45">
        <v>170697.5</v>
      </c>
      <c r="M46" s="45">
        <v>228765</v>
      </c>
      <c r="N46" s="49"/>
      <c r="O46" s="68">
        <f>SUM(B46:M46)</f>
        <v>410375</v>
      </c>
      <c r="P46" s="68">
        <f>O46</f>
        <v>410375</v>
      </c>
    </row>
    <row r="47" spans="1:16" ht="18" x14ac:dyDescent="0.25">
      <c r="A47" s="44" t="s">
        <v>116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5238</v>
      </c>
      <c r="L47" s="45">
        <v>81934.8</v>
      </c>
      <c r="M47" s="45">
        <v>109807.2</v>
      </c>
      <c r="N47" s="39"/>
      <c r="O47" s="68">
        <f>SUM(B47:M47)</f>
        <v>196980</v>
      </c>
      <c r="P47" s="68">
        <f>O47</f>
        <v>196980</v>
      </c>
    </row>
    <row r="48" spans="1:16" x14ac:dyDescent="0.25">
      <c r="A48" s="44" t="s">
        <v>100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218.25</v>
      </c>
      <c r="L48" s="45">
        <v>3413.9500000000003</v>
      </c>
      <c r="M48" s="45">
        <v>4575.3</v>
      </c>
      <c r="N48" s="47"/>
      <c r="O48" s="68">
        <f>SUM(B48:M48)</f>
        <v>8207.5</v>
      </c>
      <c r="P48" s="68">
        <f>O48</f>
        <v>8207.5</v>
      </c>
    </row>
    <row r="49" spans="1:16" x14ac:dyDescent="0.25">
      <c r="B49" s="53"/>
      <c r="C49" s="53"/>
      <c r="D49" s="53"/>
      <c r="E49" s="53"/>
      <c r="F49" s="49"/>
      <c r="G49" s="49"/>
      <c r="H49" s="49"/>
      <c r="I49" s="49"/>
      <c r="J49" s="49"/>
      <c r="K49" s="49"/>
      <c r="L49" s="49"/>
      <c r="M49" s="49"/>
      <c r="N49" s="39"/>
      <c r="O49" s="69"/>
      <c r="P49" s="69"/>
    </row>
    <row r="50" spans="1:16" x14ac:dyDescent="0.25">
      <c r="A50" s="54" t="s">
        <v>103</v>
      </c>
      <c r="B50" s="53"/>
      <c r="C50" s="53"/>
      <c r="D50" s="53"/>
      <c r="E50" s="53"/>
      <c r="F50" s="39"/>
      <c r="G50" s="39"/>
      <c r="H50" s="39"/>
      <c r="I50" s="39"/>
      <c r="J50" s="39"/>
      <c r="K50" s="39"/>
      <c r="L50" s="39"/>
      <c r="M50" s="39"/>
      <c r="N50" s="47"/>
      <c r="O50" s="68"/>
      <c r="P50" s="68"/>
    </row>
    <row r="51" spans="1:16" x14ac:dyDescent="0.25">
      <c r="A51" s="40" t="s">
        <v>99</v>
      </c>
      <c r="B51" s="41">
        <v>99</v>
      </c>
      <c r="C51" s="41">
        <v>99</v>
      </c>
      <c r="D51" s="41">
        <v>99</v>
      </c>
      <c r="E51" s="41">
        <v>99</v>
      </c>
      <c r="F51" s="41">
        <v>119</v>
      </c>
      <c r="G51" s="41">
        <v>122.6</v>
      </c>
      <c r="H51" s="41">
        <v>121.66666666666667</v>
      </c>
      <c r="I51" s="41">
        <v>122.2</v>
      </c>
      <c r="J51" s="41">
        <v>121.8</v>
      </c>
      <c r="K51" s="41">
        <v>121</v>
      </c>
      <c r="L51" s="41">
        <v>121</v>
      </c>
      <c r="M51" s="41">
        <v>121</v>
      </c>
      <c r="N51" s="49"/>
      <c r="O51" s="71"/>
      <c r="P51" s="71"/>
    </row>
    <row r="52" spans="1:16" x14ac:dyDescent="0.25">
      <c r="A52" s="44" t="s">
        <v>111</v>
      </c>
      <c r="B52" s="45">
        <v>1972181.25</v>
      </c>
      <c r="C52" s="45">
        <v>5918137.3499999996</v>
      </c>
      <c r="D52" s="45">
        <v>5326848.25</v>
      </c>
      <c r="E52" s="45">
        <v>5800754.5999999996</v>
      </c>
      <c r="F52" s="45">
        <v>4953259.25</v>
      </c>
      <c r="G52" s="45">
        <v>6048587</v>
      </c>
      <c r="H52" s="45">
        <v>5616749.75</v>
      </c>
      <c r="I52" s="45">
        <v>6900692.8499999996</v>
      </c>
      <c r="J52" s="45">
        <v>7426256.8999999994</v>
      </c>
      <c r="K52" s="45">
        <v>7932935.7999999998</v>
      </c>
      <c r="L52" s="45">
        <v>6933722.5499999998</v>
      </c>
      <c r="M52" s="45">
        <v>6098999.25</v>
      </c>
      <c r="O52" s="68">
        <f>SUM(B52:M52)</f>
        <v>70929124.799999997</v>
      </c>
      <c r="P52" s="68">
        <f>O52</f>
        <v>70929124.799999997</v>
      </c>
    </row>
    <row r="53" spans="1:16" ht="18" x14ac:dyDescent="0.25">
      <c r="A53" s="44" t="s">
        <v>116</v>
      </c>
      <c r="B53" s="45">
        <v>276105.38</v>
      </c>
      <c r="C53" s="45">
        <v>828539.24</v>
      </c>
      <c r="D53" s="45">
        <v>745758.77</v>
      </c>
      <c r="E53" s="45">
        <v>812105.64</v>
      </c>
      <c r="F53" s="45">
        <v>693456.3</v>
      </c>
      <c r="G53" s="45">
        <v>846802.18</v>
      </c>
      <c r="H53" s="45">
        <v>786344.97</v>
      </c>
      <c r="I53" s="45">
        <v>966097</v>
      </c>
      <c r="J53" s="45">
        <v>1039675.97</v>
      </c>
      <c r="K53" s="45">
        <v>1110611.02</v>
      </c>
      <c r="L53" s="45">
        <v>970721.1599999998</v>
      </c>
      <c r="M53" s="45">
        <v>853859.91</v>
      </c>
      <c r="N53" s="52"/>
      <c r="O53" s="68">
        <f>SUM(B53:M53)</f>
        <v>9930077.5399999991</v>
      </c>
      <c r="P53" s="68">
        <f>O53</f>
        <v>9930077.5399999991</v>
      </c>
    </row>
    <row r="54" spans="1:16" x14ac:dyDescent="0.25">
      <c r="A54" s="44" t="s">
        <v>100</v>
      </c>
      <c r="B54" s="45">
        <v>39443.620000000003</v>
      </c>
      <c r="C54" s="45">
        <v>118362.75</v>
      </c>
      <c r="D54" s="45">
        <v>106536.96000000001</v>
      </c>
      <c r="E54" s="45">
        <v>116015.09</v>
      </c>
      <c r="F54" s="45">
        <v>99065.19</v>
      </c>
      <c r="G54" s="45">
        <v>120971.74</v>
      </c>
      <c r="H54" s="45">
        <v>112335</v>
      </c>
      <c r="I54" s="45">
        <v>138013.85999999999</v>
      </c>
      <c r="J54" s="45">
        <v>148525.14000000001</v>
      </c>
      <c r="K54" s="45">
        <v>158658.73000000001</v>
      </c>
      <c r="L54" s="45">
        <v>138674.46</v>
      </c>
      <c r="M54" s="45">
        <v>121979.98000000001</v>
      </c>
      <c r="N54" s="46"/>
      <c r="O54" s="68">
        <f>SUM(B54:M54)</f>
        <v>1418582.52</v>
      </c>
      <c r="P54" s="68">
        <f>O54</f>
        <v>1418582.52</v>
      </c>
    </row>
    <row r="55" spans="1:16" ht="18" x14ac:dyDescent="0.25">
      <c r="A55" s="40" t="s">
        <v>117</v>
      </c>
      <c r="B55" s="41">
        <v>25</v>
      </c>
      <c r="C55" s="41">
        <v>25</v>
      </c>
      <c r="D55" s="41">
        <v>25</v>
      </c>
      <c r="E55" s="41">
        <v>25</v>
      </c>
      <c r="F55" s="41">
        <v>31</v>
      </c>
      <c r="G55" s="41">
        <v>35</v>
      </c>
      <c r="H55" s="41">
        <v>35</v>
      </c>
      <c r="I55" s="41">
        <v>35</v>
      </c>
      <c r="J55" s="41">
        <v>35</v>
      </c>
      <c r="K55" s="41">
        <v>35</v>
      </c>
      <c r="L55" s="41">
        <v>35</v>
      </c>
      <c r="M55" s="41">
        <v>35</v>
      </c>
      <c r="N55" s="47"/>
      <c r="O55" s="69"/>
      <c r="P55" s="69"/>
    </row>
    <row r="56" spans="1:16" x14ac:dyDescent="0.25">
      <c r="A56" s="44" t="s">
        <v>111</v>
      </c>
      <c r="B56" s="45">
        <v>393944</v>
      </c>
      <c r="C56" s="45">
        <v>931088</v>
      </c>
      <c r="D56" s="45">
        <v>840074</v>
      </c>
      <c r="E56" s="45">
        <v>844587</v>
      </c>
      <c r="F56" s="45">
        <v>689563</v>
      </c>
      <c r="G56" s="45">
        <v>648773</v>
      </c>
      <c r="H56" s="45">
        <v>725475</v>
      </c>
      <c r="I56" s="45">
        <v>861645</v>
      </c>
      <c r="J56" s="45">
        <v>953761</v>
      </c>
      <c r="K56" s="45">
        <v>871461</v>
      </c>
      <c r="L56" s="45">
        <v>953839</v>
      </c>
      <c r="M56" s="45">
        <v>738413</v>
      </c>
      <c r="N56" s="47"/>
      <c r="O56" s="68">
        <f>SUM(B56:M56)</f>
        <v>9452623</v>
      </c>
      <c r="P56" s="68">
        <f>O56</f>
        <v>9452623</v>
      </c>
    </row>
    <row r="57" spans="1:16" ht="18" x14ac:dyDescent="0.25">
      <c r="A57" s="44" t="s">
        <v>116</v>
      </c>
      <c r="B57" s="45">
        <v>55152.160000000003</v>
      </c>
      <c r="C57" s="45">
        <v>130352.32000000001</v>
      </c>
      <c r="D57" s="45">
        <v>117610.36</v>
      </c>
      <c r="E57" s="45">
        <v>118242.18</v>
      </c>
      <c r="F57" s="45">
        <v>96538.82</v>
      </c>
      <c r="G57" s="45">
        <v>90828.22</v>
      </c>
      <c r="H57" s="45">
        <v>101566.5</v>
      </c>
      <c r="I57" s="45">
        <v>120630.3</v>
      </c>
      <c r="J57" s="45">
        <v>133526.54</v>
      </c>
      <c r="K57" s="45">
        <v>122004.54</v>
      </c>
      <c r="L57" s="45">
        <v>133537.46</v>
      </c>
      <c r="M57" s="45">
        <v>103377.81999999999</v>
      </c>
      <c r="N57" s="39"/>
      <c r="O57" s="68">
        <f>SUM(B57:M57)</f>
        <v>1323367.2200000002</v>
      </c>
      <c r="P57" s="68">
        <f>O57</f>
        <v>1323367.2200000002</v>
      </c>
    </row>
    <row r="58" spans="1:16" x14ac:dyDescent="0.25">
      <c r="A58" s="44" t="s">
        <v>100</v>
      </c>
      <c r="B58" s="45">
        <v>7878.88</v>
      </c>
      <c r="C58" s="45">
        <v>18621.759999999998</v>
      </c>
      <c r="D58" s="45">
        <v>16801.48</v>
      </c>
      <c r="E58" s="45">
        <v>16891.740000000002</v>
      </c>
      <c r="F58" s="45">
        <v>13791.26</v>
      </c>
      <c r="G58" s="45">
        <v>12975.46</v>
      </c>
      <c r="H58" s="45">
        <v>14509.5</v>
      </c>
      <c r="I58" s="45">
        <v>17232.900000000001</v>
      </c>
      <c r="J58" s="45">
        <v>19075.22</v>
      </c>
      <c r="K58" s="45">
        <v>17429.22</v>
      </c>
      <c r="L58" s="45">
        <v>19076.780000000002</v>
      </c>
      <c r="M58" s="45">
        <v>14768.26</v>
      </c>
      <c r="N58" s="48"/>
      <c r="O58" s="68">
        <f>SUM(B58:M58)</f>
        <v>189052.46</v>
      </c>
      <c r="P58" s="68">
        <f>O58</f>
        <v>189052.46</v>
      </c>
    </row>
    <row r="59" spans="1:16" ht="18" x14ac:dyDescent="0.25">
      <c r="A59" s="40" t="s">
        <v>118</v>
      </c>
      <c r="B59" s="41">
        <v>74</v>
      </c>
      <c r="C59" s="41">
        <v>74</v>
      </c>
      <c r="D59" s="41">
        <v>74</v>
      </c>
      <c r="E59" s="41">
        <v>74</v>
      </c>
      <c r="F59" s="41">
        <v>88</v>
      </c>
      <c r="G59" s="41">
        <v>87.6</v>
      </c>
      <c r="H59" s="41">
        <v>86.666666666666671</v>
      </c>
      <c r="I59" s="41">
        <v>87.2</v>
      </c>
      <c r="J59" s="41">
        <v>86.8</v>
      </c>
      <c r="K59" s="41">
        <v>86</v>
      </c>
      <c r="L59" s="41">
        <v>86</v>
      </c>
      <c r="M59" s="41">
        <v>86</v>
      </c>
      <c r="N59" s="39"/>
      <c r="O59" s="69"/>
      <c r="P59" s="69"/>
    </row>
    <row r="60" spans="1:16" x14ac:dyDescent="0.25">
      <c r="A60" s="44" t="s">
        <v>111</v>
      </c>
      <c r="B60" s="45">
        <v>1578237.25</v>
      </c>
      <c r="C60" s="45">
        <v>4987049.3499999996</v>
      </c>
      <c r="D60" s="45">
        <v>4486774.25</v>
      </c>
      <c r="E60" s="45">
        <v>4956167.5999999996</v>
      </c>
      <c r="F60" s="45">
        <v>4263696.25</v>
      </c>
      <c r="G60" s="45">
        <v>5399814</v>
      </c>
      <c r="H60" s="45">
        <v>4891274.75</v>
      </c>
      <c r="I60" s="45">
        <v>6039047.8499999996</v>
      </c>
      <c r="J60" s="45">
        <v>6472495.9000000004</v>
      </c>
      <c r="K60" s="45">
        <v>7061474.7999999998</v>
      </c>
      <c r="L60" s="45">
        <v>5979883.5499999998</v>
      </c>
      <c r="M60" s="45">
        <v>5360586.25</v>
      </c>
      <c r="N60" s="48"/>
      <c r="O60" s="68">
        <f>SUM(B60:M60)</f>
        <v>61476501.79999999</v>
      </c>
      <c r="P60" s="68">
        <f>O60</f>
        <v>61476501.79999999</v>
      </c>
    </row>
    <row r="61" spans="1:16" ht="18" x14ac:dyDescent="0.25">
      <c r="A61" s="44" t="s">
        <v>116</v>
      </c>
      <c r="B61" s="45">
        <v>220953.22</v>
      </c>
      <c r="C61" s="45">
        <v>698186.92</v>
      </c>
      <c r="D61" s="45">
        <v>628148.41</v>
      </c>
      <c r="E61" s="45">
        <v>693863.46</v>
      </c>
      <c r="F61" s="45">
        <v>596917.48</v>
      </c>
      <c r="G61" s="45">
        <v>755973.96</v>
      </c>
      <c r="H61" s="45">
        <v>684778.47</v>
      </c>
      <c r="I61" s="45">
        <v>845466.7</v>
      </c>
      <c r="J61" s="45">
        <v>906149.43</v>
      </c>
      <c r="K61" s="45">
        <v>988606.48</v>
      </c>
      <c r="L61" s="45">
        <v>837183.70000000007</v>
      </c>
      <c r="M61" s="45">
        <v>750482.09</v>
      </c>
      <c r="N61" s="39"/>
      <c r="O61" s="68">
        <f>SUM(B61:M61)</f>
        <v>8606710.3200000003</v>
      </c>
      <c r="P61" s="68">
        <f>O61</f>
        <v>8606710.3200000003</v>
      </c>
    </row>
    <row r="62" spans="1:16" x14ac:dyDescent="0.25">
      <c r="A62" s="44" t="s">
        <v>100</v>
      </c>
      <c r="B62" s="45">
        <v>31564.74</v>
      </c>
      <c r="C62" s="45">
        <v>99741.01</v>
      </c>
      <c r="D62" s="45">
        <v>89735.48</v>
      </c>
      <c r="E62" s="45">
        <v>99123.35</v>
      </c>
      <c r="F62" s="45">
        <v>85273.93</v>
      </c>
      <c r="G62" s="45">
        <v>107996.28</v>
      </c>
      <c r="H62" s="45">
        <v>97825.5</v>
      </c>
      <c r="I62" s="45">
        <v>120780.96</v>
      </c>
      <c r="J62" s="45">
        <v>129449.92</v>
      </c>
      <c r="K62" s="45">
        <v>141229.51</v>
      </c>
      <c r="L62" s="45">
        <v>119597.68000000001</v>
      </c>
      <c r="M62" s="45">
        <v>107211.72</v>
      </c>
      <c r="N62" s="49"/>
      <c r="O62" s="68">
        <f>SUM(B62:M62)</f>
        <v>1229530.0799999998</v>
      </c>
      <c r="P62" s="68">
        <f>O62</f>
        <v>1229530.0799999998</v>
      </c>
    </row>
    <row r="63" spans="1:16" ht="18" x14ac:dyDescent="0.25">
      <c r="A63" s="40" t="s">
        <v>119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39"/>
      <c r="O63" s="69">
        <f>SUM(B63:M63)</f>
        <v>0</v>
      </c>
      <c r="P63" s="69">
        <f>O63</f>
        <v>0</v>
      </c>
    </row>
    <row r="64" spans="1:16" x14ac:dyDescent="0.25">
      <c r="A64" s="44" t="s">
        <v>111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7"/>
      <c r="O64" s="68">
        <f>SUM(B64:M64)</f>
        <v>0</v>
      </c>
      <c r="P64" s="68">
        <f>O64</f>
        <v>0</v>
      </c>
    </row>
    <row r="65" spans="1:16" ht="18" x14ac:dyDescent="0.25">
      <c r="A65" s="44" t="s">
        <v>116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55"/>
      <c r="O65" s="68">
        <f>SUM(B65:M65)</f>
        <v>0</v>
      </c>
      <c r="P65" s="68">
        <f>O65</f>
        <v>0</v>
      </c>
    </row>
    <row r="66" spans="1:16" x14ac:dyDescent="0.25">
      <c r="A66" s="44" t="s">
        <v>100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8"/>
      <c r="O66" s="68">
        <f>SUM(B66:M66)</f>
        <v>0</v>
      </c>
      <c r="P66" s="68">
        <f>O66</f>
        <v>0</v>
      </c>
    </row>
    <row r="67" spans="1:16" ht="18" x14ac:dyDescent="0.25">
      <c r="A67" s="40" t="s">
        <v>120</v>
      </c>
      <c r="B67" s="41">
        <v>0</v>
      </c>
      <c r="C67" s="41"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52"/>
      <c r="O67" s="68">
        <f>SUM(B67:M67)</f>
        <v>0</v>
      </c>
      <c r="P67" s="68">
        <f>O67</f>
        <v>0</v>
      </c>
    </row>
    <row r="68" spans="1:16" x14ac:dyDescent="0.25">
      <c r="A68" s="44" t="s">
        <v>111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6"/>
      <c r="O68" s="68">
        <f>SUM(B68:M68)</f>
        <v>0</v>
      </c>
      <c r="P68" s="68">
        <f>O68</f>
        <v>0</v>
      </c>
    </row>
    <row r="69" spans="1:16" ht="18" x14ac:dyDescent="0.25">
      <c r="A69" s="44" t="s">
        <v>116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7"/>
      <c r="O69" s="68">
        <f>SUM(B69:M69)</f>
        <v>0</v>
      </c>
      <c r="P69" s="68">
        <f>O69</f>
        <v>0</v>
      </c>
    </row>
    <row r="70" spans="1:16" x14ac:dyDescent="0.25">
      <c r="A70" s="44" t="s">
        <v>100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7"/>
      <c r="O70" s="68">
        <f>SUM(B70:M70)</f>
        <v>0</v>
      </c>
      <c r="P70" s="68">
        <f>O70</f>
        <v>0</v>
      </c>
    </row>
    <row r="71" spans="1:16" x14ac:dyDescent="0.25">
      <c r="B71" s="53"/>
      <c r="C71" s="53"/>
      <c r="D71" s="53"/>
      <c r="E71" s="53"/>
      <c r="F71" s="52"/>
      <c r="G71" s="52"/>
      <c r="H71" s="52"/>
      <c r="I71" s="52"/>
      <c r="J71" s="52"/>
      <c r="K71" s="52"/>
      <c r="L71" s="52"/>
      <c r="M71" s="52"/>
      <c r="N71" s="47"/>
      <c r="O71" s="68"/>
      <c r="P71" s="68"/>
    </row>
    <row r="72" spans="1:16" x14ac:dyDescent="0.25">
      <c r="A72" s="54" t="s">
        <v>104</v>
      </c>
      <c r="B72" s="53"/>
      <c r="C72" s="53"/>
      <c r="D72" s="53"/>
      <c r="E72" s="53"/>
      <c r="F72" s="52"/>
      <c r="G72" s="52"/>
      <c r="H72" s="52"/>
      <c r="I72" s="52"/>
      <c r="J72" s="52"/>
      <c r="K72" s="52"/>
      <c r="L72" s="52"/>
      <c r="M72" s="52"/>
      <c r="N72" s="47"/>
      <c r="O72" s="68"/>
      <c r="P72" s="68"/>
    </row>
    <row r="73" spans="1:16" x14ac:dyDescent="0.25">
      <c r="A73" s="40" t="s">
        <v>99</v>
      </c>
      <c r="B73" s="41">
        <v>48</v>
      </c>
      <c r="C73" s="41">
        <v>48</v>
      </c>
      <c r="D73" s="41">
        <v>48</v>
      </c>
      <c r="E73" s="41">
        <v>48.4</v>
      </c>
      <c r="F73" s="41">
        <v>48</v>
      </c>
      <c r="G73" s="41">
        <v>48</v>
      </c>
      <c r="H73" s="41">
        <v>48</v>
      </c>
      <c r="I73" s="41">
        <v>48</v>
      </c>
      <c r="J73" s="41">
        <v>48</v>
      </c>
      <c r="K73" s="41">
        <v>48</v>
      </c>
      <c r="L73" s="41">
        <v>48</v>
      </c>
      <c r="M73" s="41">
        <v>44</v>
      </c>
      <c r="N73" s="39"/>
      <c r="O73" s="69"/>
      <c r="P73" s="69"/>
    </row>
    <row r="74" spans="1:16" x14ac:dyDescent="0.25">
      <c r="A74" s="44" t="s">
        <v>111</v>
      </c>
      <c r="B74" s="45">
        <v>1499568.5</v>
      </c>
      <c r="C74" s="45">
        <v>1891055.9</v>
      </c>
      <c r="D74" s="45">
        <v>1708391.26</v>
      </c>
      <c r="E74" s="45">
        <v>1555387.05</v>
      </c>
      <c r="F74" s="45">
        <v>1624200.3</v>
      </c>
      <c r="G74" s="45">
        <v>1551579.06</v>
      </c>
      <c r="H74" s="45">
        <v>1726387.85</v>
      </c>
      <c r="I74" s="45">
        <v>1485535.01</v>
      </c>
      <c r="J74" s="45">
        <v>1797929.56</v>
      </c>
      <c r="K74" s="45">
        <v>1744300.55</v>
      </c>
      <c r="L74" s="45">
        <v>1684886.8</v>
      </c>
      <c r="M74" s="45">
        <v>1784246.5</v>
      </c>
      <c r="N74" s="48"/>
      <c r="O74" s="68">
        <f>SUM(B74:M74)</f>
        <v>20053468.34</v>
      </c>
      <c r="P74" s="68">
        <f>O74</f>
        <v>20053468.34</v>
      </c>
    </row>
    <row r="75" spans="1:16" ht="18" x14ac:dyDescent="0.25">
      <c r="A75" s="44" t="s">
        <v>116</v>
      </c>
      <c r="B75" s="45">
        <v>209939.59</v>
      </c>
      <c r="C75" s="45">
        <v>264747.84000000003</v>
      </c>
      <c r="D75" s="45">
        <v>239174.79</v>
      </c>
      <c r="E75" s="45">
        <v>217754.19</v>
      </c>
      <c r="F75" s="45">
        <v>227388.04</v>
      </c>
      <c r="G75" s="45">
        <v>217221.07</v>
      </c>
      <c r="H75" s="45">
        <v>241694.31</v>
      </c>
      <c r="I75" s="45">
        <v>207974.9</v>
      </c>
      <c r="J75" s="45">
        <v>251710.15</v>
      </c>
      <c r="K75" s="45">
        <v>244202.08</v>
      </c>
      <c r="L75" s="45">
        <v>235884.16000000003</v>
      </c>
      <c r="M75" s="45">
        <v>249794.52000000002</v>
      </c>
      <c r="N75" s="39"/>
      <c r="O75" s="68">
        <f>SUM(B75:M75)</f>
        <v>2807485.64</v>
      </c>
      <c r="P75" s="68">
        <f>O75</f>
        <v>2807485.64</v>
      </c>
    </row>
    <row r="76" spans="1:16" x14ac:dyDescent="0.25">
      <c r="A76" s="44" t="s">
        <v>100</v>
      </c>
      <c r="B76" s="45">
        <v>29991.37</v>
      </c>
      <c r="C76" s="45">
        <v>37821.129999999997</v>
      </c>
      <c r="D76" s="45">
        <v>34167.839999999997</v>
      </c>
      <c r="E76" s="45">
        <v>31107.74</v>
      </c>
      <c r="F76" s="45">
        <v>32484.01</v>
      </c>
      <c r="G76" s="45">
        <v>31031.58</v>
      </c>
      <c r="H76" s="45">
        <v>34527.769999999997</v>
      </c>
      <c r="I76" s="45">
        <v>29710.7</v>
      </c>
      <c r="J76" s="45">
        <v>35958.61</v>
      </c>
      <c r="K76" s="45">
        <v>34886.01</v>
      </c>
      <c r="L76" s="45">
        <v>33697.75</v>
      </c>
      <c r="M76" s="45">
        <v>35684.94</v>
      </c>
      <c r="N76" s="48"/>
      <c r="O76" s="68">
        <f>SUM(B76:M76)</f>
        <v>401069.45</v>
      </c>
      <c r="P76" s="68">
        <f>O76</f>
        <v>401069.45</v>
      </c>
    </row>
    <row r="77" spans="1:16" ht="18" x14ac:dyDescent="0.25">
      <c r="A77" s="40" t="s">
        <v>117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39"/>
      <c r="O77" s="69"/>
      <c r="P77" s="69"/>
    </row>
    <row r="78" spans="1:16" x14ac:dyDescent="0.25">
      <c r="A78" s="44" t="s">
        <v>111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9"/>
      <c r="O78" s="68">
        <f>SUM(B78:M78)</f>
        <v>0</v>
      </c>
      <c r="P78" s="68">
        <f>O78</f>
        <v>0</v>
      </c>
    </row>
    <row r="79" spans="1:16" ht="18" x14ac:dyDescent="0.25">
      <c r="A79" s="44" t="s">
        <v>116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39"/>
      <c r="O79" s="68">
        <f>SUM(B79:M79)</f>
        <v>0</v>
      </c>
      <c r="P79" s="68">
        <f>O79</f>
        <v>0</v>
      </c>
    </row>
    <row r="80" spans="1:16" x14ac:dyDescent="0.25">
      <c r="A80" s="44" t="s">
        <v>100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7"/>
      <c r="O80" s="68">
        <f>SUM(B80:M80)</f>
        <v>0</v>
      </c>
      <c r="P80" s="68">
        <f>O80</f>
        <v>0</v>
      </c>
    </row>
    <row r="81" spans="1:16" ht="18" x14ac:dyDescent="0.25">
      <c r="A81" s="40" t="s">
        <v>118</v>
      </c>
      <c r="B81" s="41">
        <v>48</v>
      </c>
      <c r="C81" s="41">
        <v>48</v>
      </c>
      <c r="D81" s="41">
        <v>48</v>
      </c>
      <c r="E81" s="41">
        <v>48.4</v>
      </c>
      <c r="F81" s="41">
        <v>48</v>
      </c>
      <c r="G81" s="41">
        <v>48</v>
      </c>
      <c r="H81" s="41">
        <v>48</v>
      </c>
      <c r="I81" s="41">
        <v>48</v>
      </c>
      <c r="J81" s="41">
        <v>48</v>
      </c>
      <c r="K81" s="41">
        <v>48</v>
      </c>
      <c r="L81" s="41">
        <v>48</v>
      </c>
      <c r="M81" s="41">
        <v>44</v>
      </c>
      <c r="N81" s="49"/>
      <c r="O81" s="69"/>
      <c r="P81" s="69"/>
    </row>
    <row r="82" spans="1:16" x14ac:dyDescent="0.25">
      <c r="A82" s="44" t="s">
        <v>111</v>
      </c>
      <c r="B82" s="45">
        <v>1499568.5</v>
      </c>
      <c r="C82" s="45">
        <v>1891055.9</v>
      </c>
      <c r="D82" s="45">
        <v>1708391.26</v>
      </c>
      <c r="E82" s="45">
        <v>1555387.05</v>
      </c>
      <c r="F82" s="45">
        <v>1624200.3</v>
      </c>
      <c r="G82" s="45">
        <v>1551579.06</v>
      </c>
      <c r="H82" s="45">
        <v>1726387.85</v>
      </c>
      <c r="I82" s="45">
        <v>1485535.01</v>
      </c>
      <c r="J82" s="45">
        <v>1797929.56</v>
      </c>
      <c r="K82" s="45">
        <v>1744300.55</v>
      </c>
      <c r="L82" s="45">
        <v>1684886.8</v>
      </c>
      <c r="M82" s="45">
        <v>1784246.5</v>
      </c>
      <c r="N82" s="56"/>
      <c r="O82" s="68">
        <f>SUM(B82:M82)</f>
        <v>20053468.34</v>
      </c>
      <c r="P82" s="68">
        <f>O82</f>
        <v>20053468.34</v>
      </c>
    </row>
    <row r="83" spans="1:16" ht="18" x14ac:dyDescent="0.25">
      <c r="A83" s="44" t="s">
        <v>116</v>
      </c>
      <c r="B83" s="45">
        <v>209939.59</v>
      </c>
      <c r="C83" s="45">
        <v>264747.84000000003</v>
      </c>
      <c r="D83" s="45">
        <v>239174.79</v>
      </c>
      <c r="E83" s="45">
        <v>217754.19</v>
      </c>
      <c r="F83" s="45">
        <v>227388.04</v>
      </c>
      <c r="G83" s="45">
        <v>217221.07</v>
      </c>
      <c r="H83" s="45">
        <v>241694.31</v>
      </c>
      <c r="I83" s="45">
        <v>207974.9</v>
      </c>
      <c r="J83" s="45">
        <v>251710.15</v>
      </c>
      <c r="K83" s="45">
        <v>244202.08</v>
      </c>
      <c r="L83" s="45">
        <v>235884.16000000003</v>
      </c>
      <c r="M83" s="45">
        <v>249794.52000000002</v>
      </c>
      <c r="N83" s="52"/>
      <c r="O83" s="68">
        <f>SUM(B83:M83)</f>
        <v>2807485.64</v>
      </c>
      <c r="P83" s="68">
        <f>O83</f>
        <v>2807485.64</v>
      </c>
    </row>
    <row r="84" spans="1:16" x14ac:dyDescent="0.25">
      <c r="A84" s="44" t="s">
        <v>100</v>
      </c>
      <c r="B84" s="45">
        <v>29991.37</v>
      </c>
      <c r="C84" s="45">
        <v>37821.129999999997</v>
      </c>
      <c r="D84" s="45">
        <v>34167.839999999997</v>
      </c>
      <c r="E84" s="45">
        <v>31107.74</v>
      </c>
      <c r="F84" s="45">
        <v>32484.01</v>
      </c>
      <c r="G84" s="45">
        <v>31031.58</v>
      </c>
      <c r="H84" s="45">
        <v>34527.769999999997</v>
      </c>
      <c r="I84" s="45">
        <v>29710.7</v>
      </c>
      <c r="J84" s="45">
        <v>35958.61</v>
      </c>
      <c r="K84" s="45">
        <v>34886.01</v>
      </c>
      <c r="L84" s="45">
        <v>33697.75</v>
      </c>
      <c r="M84" s="45">
        <v>35684.94</v>
      </c>
      <c r="N84" s="46"/>
      <c r="O84" s="68">
        <f>SUM(B84:M84)</f>
        <v>401069.45</v>
      </c>
      <c r="P84" s="68">
        <f>O84</f>
        <v>401069.45</v>
      </c>
    </row>
    <row r="85" spans="1:16" ht="18" x14ac:dyDescent="0.25">
      <c r="A85" s="40" t="s">
        <v>119</v>
      </c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7"/>
      <c r="O85" s="69"/>
      <c r="P85" s="69"/>
    </row>
    <row r="86" spans="1:16" x14ac:dyDescent="0.25">
      <c r="A86" s="44" t="s">
        <v>111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7"/>
      <c r="O86" s="68">
        <f>SUM(B86:M86)</f>
        <v>0</v>
      </c>
      <c r="P86" s="68">
        <f>O86</f>
        <v>0</v>
      </c>
    </row>
    <row r="87" spans="1:16" ht="18" x14ac:dyDescent="0.25">
      <c r="A87" s="44" t="s">
        <v>116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39"/>
      <c r="O87" s="68">
        <f>SUM(B87:M87)</f>
        <v>0</v>
      </c>
      <c r="P87" s="68">
        <f>O87</f>
        <v>0</v>
      </c>
    </row>
    <row r="88" spans="1:16" x14ac:dyDescent="0.25">
      <c r="A88" s="44" t="s">
        <v>100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8"/>
      <c r="O88" s="68">
        <f>SUM(B88:M88)</f>
        <v>0</v>
      </c>
      <c r="P88" s="68">
        <f>O88</f>
        <v>0</v>
      </c>
    </row>
    <row r="89" spans="1:16" ht="18" x14ac:dyDescent="0.25">
      <c r="A89" s="40" t="s">
        <v>120</v>
      </c>
      <c r="B89" s="41">
        <v>0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39"/>
      <c r="O89" s="68"/>
      <c r="P89" s="68"/>
    </row>
    <row r="90" spans="1:16" x14ac:dyDescent="0.25">
      <c r="A90" s="44" t="s">
        <v>111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8"/>
      <c r="O90" s="68">
        <f>SUM(B90:M90)</f>
        <v>0</v>
      </c>
      <c r="P90" s="68">
        <f>O90</f>
        <v>0</v>
      </c>
    </row>
    <row r="91" spans="1:16" ht="18" x14ac:dyDescent="0.25">
      <c r="A91" s="44" t="s">
        <v>116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39"/>
      <c r="O91" s="68">
        <f>SUM(B91:M91)</f>
        <v>0</v>
      </c>
      <c r="P91" s="68">
        <f>O91</f>
        <v>0</v>
      </c>
    </row>
    <row r="92" spans="1:16" x14ac:dyDescent="0.25">
      <c r="A92" s="44" t="s">
        <v>100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9"/>
      <c r="O92" s="68">
        <f>SUM(B92:M92)</f>
        <v>0</v>
      </c>
      <c r="P92" s="68">
        <f>O92</f>
        <v>0</v>
      </c>
    </row>
    <row r="93" spans="1:16" x14ac:dyDescent="0.25">
      <c r="B93" s="51"/>
      <c r="C93" s="51"/>
      <c r="D93" s="51"/>
      <c r="E93" s="51"/>
      <c r="F93" s="39"/>
      <c r="G93" s="39"/>
      <c r="H93" s="39"/>
      <c r="I93" s="39"/>
      <c r="J93" s="39"/>
      <c r="K93" s="39"/>
      <c r="L93" s="39"/>
      <c r="M93" s="39"/>
      <c r="N93" s="39"/>
      <c r="O93" s="69"/>
      <c r="P93" s="69"/>
    </row>
    <row r="94" spans="1:16" x14ac:dyDescent="0.25">
      <c r="A94" s="54" t="s">
        <v>105</v>
      </c>
      <c r="B94" s="51"/>
      <c r="C94" s="51"/>
      <c r="D94" s="51"/>
      <c r="E94" s="51"/>
      <c r="F94" s="39"/>
      <c r="G94" s="39"/>
      <c r="H94" s="39"/>
      <c r="I94" s="39"/>
      <c r="J94" s="39"/>
      <c r="K94" s="39"/>
      <c r="L94" s="39"/>
      <c r="M94" s="39"/>
      <c r="N94" s="49"/>
      <c r="O94" s="71"/>
      <c r="P94" s="71"/>
    </row>
    <row r="95" spans="1:16" x14ac:dyDescent="0.25">
      <c r="A95" s="40" t="s">
        <v>99</v>
      </c>
      <c r="B95" s="41">
        <v>62</v>
      </c>
      <c r="C95" s="41">
        <v>61</v>
      </c>
      <c r="D95" s="41">
        <v>60</v>
      </c>
      <c r="E95" s="41">
        <v>60.8</v>
      </c>
      <c r="F95" s="41">
        <v>64</v>
      </c>
      <c r="G95" s="41">
        <v>65.8</v>
      </c>
      <c r="H95" s="41">
        <v>68</v>
      </c>
      <c r="I95" s="41">
        <v>68</v>
      </c>
      <c r="J95" s="41">
        <v>70.400000000000006</v>
      </c>
      <c r="K95" s="41">
        <v>71</v>
      </c>
      <c r="L95" s="41">
        <v>71</v>
      </c>
      <c r="M95" s="41">
        <v>71</v>
      </c>
      <c r="N95" s="39"/>
      <c r="O95" s="69"/>
      <c r="P95" s="69"/>
    </row>
    <row r="96" spans="1:16" x14ac:dyDescent="0.25">
      <c r="A96" s="44" t="s">
        <v>111</v>
      </c>
      <c r="B96" s="45">
        <v>1911064</v>
      </c>
      <c r="C96" s="45">
        <v>2395124</v>
      </c>
      <c r="D96" s="45">
        <v>2485586</v>
      </c>
      <c r="E96" s="45">
        <v>2569882.25</v>
      </c>
      <c r="F96" s="45">
        <v>2469205.75</v>
      </c>
      <c r="G96" s="45">
        <v>3165939.25</v>
      </c>
      <c r="H96" s="45">
        <v>2885453.25</v>
      </c>
      <c r="I96" s="45">
        <v>1108586.6499999999</v>
      </c>
      <c r="J96" s="45">
        <v>4476087.8899999997</v>
      </c>
      <c r="K96" s="45">
        <v>2616253.0699999998</v>
      </c>
      <c r="L96" s="45">
        <v>3696026.82</v>
      </c>
      <c r="M96" s="45">
        <v>2252947.84</v>
      </c>
      <c r="N96" s="47"/>
      <c r="O96" s="68">
        <f>SUM(B96:M96)</f>
        <v>32032156.77</v>
      </c>
      <c r="P96" s="68">
        <f>O96</f>
        <v>32032156.77</v>
      </c>
    </row>
    <row r="97" spans="1:16" ht="18" x14ac:dyDescent="0.25">
      <c r="A97" s="44" t="s">
        <v>116</v>
      </c>
      <c r="B97" s="45">
        <v>267548.96000000002</v>
      </c>
      <c r="C97" s="45">
        <v>335317.36</v>
      </c>
      <c r="D97" s="45">
        <v>347982.04</v>
      </c>
      <c r="E97" s="45">
        <v>359783.52</v>
      </c>
      <c r="F97" s="45">
        <v>345688.81</v>
      </c>
      <c r="G97" s="45">
        <v>443231.5</v>
      </c>
      <c r="H97" s="45">
        <v>403963.46</v>
      </c>
      <c r="I97" s="45">
        <v>155202.13</v>
      </c>
      <c r="J97" s="45">
        <v>626652.31999999995</v>
      </c>
      <c r="K97" s="45">
        <v>366275.43</v>
      </c>
      <c r="L97" s="45">
        <v>517443.76000000007</v>
      </c>
      <c r="M97" s="45">
        <v>315412.69999999995</v>
      </c>
      <c r="O97" s="68">
        <f>SUM(B97:M97)</f>
        <v>4484501.99</v>
      </c>
      <c r="P97" s="68">
        <f>O97</f>
        <v>4484501.99</v>
      </c>
    </row>
    <row r="98" spans="1:16" x14ac:dyDescent="0.25">
      <c r="A98" s="44" t="s">
        <v>100</v>
      </c>
      <c r="B98" s="45">
        <v>38221.279999999999</v>
      </c>
      <c r="C98" s="45">
        <v>47902.48</v>
      </c>
      <c r="D98" s="45">
        <v>49711.72</v>
      </c>
      <c r="E98" s="45">
        <v>51397.65</v>
      </c>
      <c r="F98" s="45">
        <v>49384.12</v>
      </c>
      <c r="G98" s="45">
        <v>63318.79</v>
      </c>
      <c r="H98" s="45">
        <v>57709.09</v>
      </c>
      <c r="I98" s="45">
        <v>22171.73</v>
      </c>
      <c r="J98" s="45">
        <v>89521.77</v>
      </c>
      <c r="K98" s="45">
        <v>52325.07</v>
      </c>
      <c r="L98" s="45">
        <v>73920.539999999994</v>
      </c>
      <c r="M98" s="45">
        <v>45058.97</v>
      </c>
      <c r="O98" s="68">
        <f>SUM(B98:M98)</f>
        <v>640643.21</v>
      </c>
      <c r="P98" s="68">
        <f>O98</f>
        <v>640643.21</v>
      </c>
    </row>
    <row r="99" spans="1:16" ht="18" x14ac:dyDescent="0.25">
      <c r="A99" s="40" t="s">
        <v>117</v>
      </c>
      <c r="B99" s="41">
        <v>20</v>
      </c>
      <c r="C99" s="41">
        <v>19</v>
      </c>
      <c r="D99" s="41">
        <v>18</v>
      </c>
      <c r="E99" s="41">
        <v>18</v>
      </c>
      <c r="F99" s="41">
        <v>18.399999999999999</v>
      </c>
      <c r="G99" s="41">
        <v>19.2</v>
      </c>
      <c r="H99" s="41">
        <v>20</v>
      </c>
      <c r="I99" s="41">
        <v>20</v>
      </c>
      <c r="J99" s="41">
        <v>20</v>
      </c>
      <c r="K99" s="41">
        <v>20</v>
      </c>
      <c r="L99" s="41">
        <v>20</v>
      </c>
      <c r="M99" s="41">
        <v>20</v>
      </c>
      <c r="O99" s="69"/>
      <c r="P99" s="69"/>
    </row>
    <row r="100" spans="1:16" x14ac:dyDescent="0.25">
      <c r="A100" s="44" t="s">
        <v>111</v>
      </c>
      <c r="B100" s="45">
        <v>358526</v>
      </c>
      <c r="C100" s="45">
        <v>380872</v>
      </c>
      <c r="D100" s="45">
        <v>357113</v>
      </c>
      <c r="E100" s="45">
        <v>366956</v>
      </c>
      <c r="F100" s="45">
        <v>335788</v>
      </c>
      <c r="G100" s="45">
        <v>322197</v>
      </c>
      <c r="H100" s="45">
        <v>316734</v>
      </c>
      <c r="I100" s="45">
        <v>328059.15000000002</v>
      </c>
      <c r="J100" s="45">
        <v>354353</v>
      </c>
      <c r="K100" s="45">
        <v>346918</v>
      </c>
      <c r="L100" s="45">
        <v>334782</v>
      </c>
      <c r="M100" s="45">
        <v>266225.36</v>
      </c>
      <c r="O100" s="68">
        <f>SUM(B100:M100)</f>
        <v>4068523.51</v>
      </c>
      <c r="P100" s="68">
        <f>O100</f>
        <v>4068523.51</v>
      </c>
    </row>
    <row r="101" spans="1:16" ht="18" x14ac:dyDescent="0.25">
      <c r="A101" s="44" t="s">
        <v>116</v>
      </c>
      <c r="B101" s="45">
        <v>50193.64</v>
      </c>
      <c r="C101" s="45">
        <v>53322.080000000002</v>
      </c>
      <c r="D101" s="45">
        <v>49995.82</v>
      </c>
      <c r="E101" s="45">
        <v>51373.84</v>
      </c>
      <c r="F101" s="45">
        <v>47010.32</v>
      </c>
      <c r="G101" s="45">
        <v>45107.58</v>
      </c>
      <c r="H101" s="45">
        <v>44342.75</v>
      </c>
      <c r="I101" s="45">
        <v>45928.28</v>
      </c>
      <c r="J101" s="45">
        <v>49609.42</v>
      </c>
      <c r="K101" s="45">
        <v>48568.52</v>
      </c>
      <c r="L101" s="45">
        <v>46869.48</v>
      </c>
      <c r="M101" s="45">
        <v>37271.549999999996</v>
      </c>
      <c r="O101" s="68">
        <f>SUM(B101:M101)</f>
        <v>569593.28000000014</v>
      </c>
      <c r="P101" s="68">
        <f>O101</f>
        <v>569593.28000000014</v>
      </c>
    </row>
    <row r="102" spans="1:16" x14ac:dyDescent="0.25">
      <c r="A102" s="44" t="s">
        <v>100</v>
      </c>
      <c r="B102" s="45">
        <v>7170.52</v>
      </c>
      <c r="C102" s="45">
        <v>7617.44</v>
      </c>
      <c r="D102" s="45">
        <v>7142.26</v>
      </c>
      <c r="E102" s="45">
        <v>7339.12</v>
      </c>
      <c r="F102" s="45">
        <v>6715.76</v>
      </c>
      <c r="G102" s="45">
        <v>6443.94</v>
      </c>
      <c r="H102" s="45">
        <v>6334.69</v>
      </c>
      <c r="I102" s="45">
        <v>6561.18</v>
      </c>
      <c r="J102" s="45">
        <v>7087.06</v>
      </c>
      <c r="K102" s="45">
        <v>6938.36</v>
      </c>
      <c r="L102" s="45">
        <v>6695.64</v>
      </c>
      <c r="M102" s="45">
        <v>5324.5099999999993</v>
      </c>
      <c r="O102" s="68">
        <f>SUM(B102:M102)</f>
        <v>81370.48</v>
      </c>
      <c r="P102" s="68">
        <f>O102</f>
        <v>81370.48</v>
      </c>
    </row>
    <row r="103" spans="1:16" ht="18" x14ac:dyDescent="0.25">
      <c r="A103" s="40" t="s">
        <v>118</v>
      </c>
      <c r="B103" s="41">
        <v>42</v>
      </c>
      <c r="C103" s="41">
        <v>42</v>
      </c>
      <c r="D103" s="41">
        <v>42</v>
      </c>
      <c r="E103" s="41">
        <v>42.8</v>
      </c>
      <c r="F103" s="41">
        <v>45.6</v>
      </c>
      <c r="G103" s="41">
        <v>46.6</v>
      </c>
      <c r="H103" s="41">
        <v>48</v>
      </c>
      <c r="I103" s="41">
        <v>48</v>
      </c>
      <c r="J103" s="41">
        <v>50.4</v>
      </c>
      <c r="K103" s="41">
        <v>51</v>
      </c>
      <c r="L103" s="41">
        <v>51</v>
      </c>
      <c r="M103" s="41">
        <v>51</v>
      </c>
      <c r="O103" s="69"/>
      <c r="P103" s="69"/>
    </row>
    <row r="104" spans="1:16" x14ac:dyDescent="0.25">
      <c r="A104" s="44" t="s">
        <v>111</v>
      </c>
      <c r="B104" s="45">
        <v>1552538</v>
      </c>
      <c r="C104" s="45">
        <v>2014252</v>
      </c>
      <c r="D104" s="45">
        <v>2128473</v>
      </c>
      <c r="E104" s="45">
        <v>2202926.25</v>
      </c>
      <c r="F104" s="45">
        <v>2133417.75</v>
      </c>
      <c r="G104" s="45">
        <v>2843742.25</v>
      </c>
      <c r="H104" s="45">
        <v>2568719.25</v>
      </c>
      <c r="I104" s="45">
        <v>780527.5</v>
      </c>
      <c r="J104" s="45">
        <v>4121734.89</v>
      </c>
      <c r="K104" s="45">
        <v>2269335.0699999998</v>
      </c>
      <c r="L104" s="45">
        <v>3361244.82</v>
      </c>
      <c r="M104" s="45">
        <v>1986722.48</v>
      </c>
      <c r="O104" s="68">
        <f>SUM(B104:M104)</f>
        <v>27963633.260000002</v>
      </c>
      <c r="P104" s="68">
        <f>O104</f>
        <v>27963633.260000002</v>
      </c>
    </row>
    <row r="105" spans="1:16" ht="18" x14ac:dyDescent="0.25">
      <c r="A105" s="44" t="s">
        <v>116</v>
      </c>
      <c r="B105" s="45">
        <v>217355.32</v>
      </c>
      <c r="C105" s="45">
        <v>281995.28000000003</v>
      </c>
      <c r="D105" s="45">
        <v>297986.21999999997</v>
      </c>
      <c r="E105" s="45">
        <v>308409.68</v>
      </c>
      <c r="F105" s="45">
        <v>298678.49</v>
      </c>
      <c r="G105" s="45">
        <v>398123.92</v>
      </c>
      <c r="H105" s="45">
        <v>359620.71</v>
      </c>
      <c r="I105" s="45">
        <v>109273.85</v>
      </c>
      <c r="J105" s="45">
        <v>577042.9</v>
      </c>
      <c r="K105" s="45">
        <v>317706.90999999997</v>
      </c>
      <c r="L105" s="45">
        <v>470574.28</v>
      </c>
      <c r="M105" s="45">
        <v>278141.15000000002</v>
      </c>
      <c r="O105" s="68">
        <f>SUM(B105:M105)</f>
        <v>3914908.7100000004</v>
      </c>
      <c r="P105" s="68">
        <f>O105</f>
        <v>3914908.7100000004</v>
      </c>
    </row>
    <row r="106" spans="1:16" x14ac:dyDescent="0.25">
      <c r="A106" s="44" t="s">
        <v>100</v>
      </c>
      <c r="B106" s="45">
        <v>31050.76</v>
      </c>
      <c r="C106" s="45">
        <v>40285.040000000001</v>
      </c>
      <c r="D106" s="45">
        <v>42569.46</v>
      </c>
      <c r="E106" s="45">
        <v>44058.53</v>
      </c>
      <c r="F106" s="45">
        <v>42668.36</v>
      </c>
      <c r="G106" s="45">
        <v>56874.85</v>
      </c>
      <c r="H106" s="45">
        <v>51374.400000000001</v>
      </c>
      <c r="I106" s="45">
        <v>15610.55</v>
      </c>
      <c r="J106" s="45">
        <v>82434.710000000006</v>
      </c>
      <c r="K106" s="45">
        <v>45386.71</v>
      </c>
      <c r="L106" s="45">
        <v>67224.899999999994</v>
      </c>
      <c r="M106" s="45">
        <v>39734.46</v>
      </c>
      <c r="O106" s="68">
        <f>SUM(B106:M106)</f>
        <v>559272.73</v>
      </c>
      <c r="P106" s="68">
        <f>O106</f>
        <v>559272.73</v>
      </c>
    </row>
    <row r="107" spans="1:16" ht="18" x14ac:dyDescent="0.25">
      <c r="A107" s="40" t="s">
        <v>119</v>
      </c>
      <c r="B107" s="41">
        <v>0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O107" s="69"/>
      <c r="P107" s="69"/>
    </row>
    <row r="108" spans="1:16" x14ac:dyDescent="0.25">
      <c r="A108" s="44" t="s">
        <v>111</v>
      </c>
      <c r="B108" s="45">
        <v>0</v>
      </c>
      <c r="C108" s="45">
        <v>0</v>
      </c>
      <c r="D108" s="45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O108" s="68">
        <f>SUM(B108:M108)</f>
        <v>0</v>
      </c>
      <c r="P108" s="68">
        <f>O108</f>
        <v>0</v>
      </c>
    </row>
    <row r="109" spans="1:16" ht="18" x14ac:dyDescent="0.25">
      <c r="A109" s="44" t="s">
        <v>116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O109" s="68">
        <f>SUM(B109:M109)</f>
        <v>0</v>
      </c>
      <c r="P109" s="68">
        <f>O109</f>
        <v>0</v>
      </c>
    </row>
    <row r="110" spans="1:16" x14ac:dyDescent="0.25">
      <c r="A110" s="44" t="s">
        <v>100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O110" s="68">
        <f>SUM(B110:M110)</f>
        <v>0</v>
      </c>
      <c r="P110" s="68">
        <f>O110</f>
        <v>0</v>
      </c>
    </row>
    <row r="111" spans="1:16" ht="18" x14ac:dyDescent="0.25">
      <c r="A111" s="40" t="s">
        <v>120</v>
      </c>
      <c r="B111" s="41">
        <v>0</v>
      </c>
      <c r="C111" s="41">
        <v>0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O111" s="68"/>
      <c r="P111" s="68"/>
    </row>
    <row r="112" spans="1:16" x14ac:dyDescent="0.25">
      <c r="A112" s="44" t="s">
        <v>111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O112" s="68">
        <f>SUM(B112:M112)</f>
        <v>0</v>
      </c>
      <c r="P112" s="68">
        <f>O112</f>
        <v>0</v>
      </c>
    </row>
    <row r="113" spans="1:16" ht="18" x14ac:dyDescent="0.25">
      <c r="A113" s="44" t="s">
        <v>116</v>
      </c>
      <c r="B113" s="45">
        <v>0</v>
      </c>
      <c r="C113" s="45">
        <v>0</v>
      </c>
      <c r="D113" s="45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O113" s="68">
        <f>SUM(B113:M113)</f>
        <v>0</v>
      </c>
      <c r="P113" s="68">
        <f>O113</f>
        <v>0</v>
      </c>
    </row>
    <row r="114" spans="1:16" x14ac:dyDescent="0.25">
      <c r="A114" s="44" t="s">
        <v>100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O114" s="68">
        <f>SUM(B114:M114)</f>
        <v>0</v>
      </c>
      <c r="P114" s="68">
        <f>O114</f>
        <v>0</v>
      </c>
    </row>
    <row r="115" spans="1:16" x14ac:dyDescent="0.25">
      <c r="B115" s="53"/>
      <c r="C115" s="53"/>
      <c r="D115" s="53"/>
      <c r="E115" s="53"/>
      <c r="I115" s="35"/>
      <c r="O115" s="70"/>
      <c r="P115" s="70"/>
    </row>
    <row r="116" spans="1:16" x14ac:dyDescent="0.25">
      <c r="A116" s="54" t="s">
        <v>106</v>
      </c>
      <c r="B116" s="53"/>
      <c r="C116" s="53"/>
      <c r="D116" s="53"/>
      <c r="E116" s="53"/>
      <c r="I116" s="35"/>
      <c r="O116" s="70"/>
      <c r="P116" s="70"/>
    </row>
    <row r="117" spans="1:16" x14ac:dyDescent="0.25">
      <c r="A117" s="40" t="s">
        <v>99</v>
      </c>
      <c r="B117" s="41">
        <v>72</v>
      </c>
      <c r="C117" s="41">
        <v>72</v>
      </c>
      <c r="D117" s="41">
        <v>72</v>
      </c>
      <c r="E117" s="41">
        <v>74.8</v>
      </c>
      <c r="F117" s="41">
        <v>78</v>
      </c>
      <c r="G117" s="41">
        <v>80.8</v>
      </c>
      <c r="H117" s="41">
        <v>79.833333333333329</v>
      </c>
      <c r="I117" s="41">
        <v>72.8</v>
      </c>
      <c r="J117" s="41">
        <v>72</v>
      </c>
      <c r="K117" s="41">
        <v>72</v>
      </c>
      <c r="L117" s="41">
        <v>72</v>
      </c>
      <c r="M117" s="41">
        <v>72</v>
      </c>
      <c r="O117" s="70"/>
      <c r="P117" s="70"/>
    </row>
    <row r="118" spans="1:16" x14ac:dyDescent="0.25">
      <c r="A118" s="44" t="s">
        <v>111</v>
      </c>
      <c r="B118" s="45">
        <v>2050886</v>
      </c>
      <c r="C118" s="45">
        <v>3360361.31</v>
      </c>
      <c r="D118" s="45">
        <v>4038918.81</v>
      </c>
      <c r="E118" s="45">
        <v>4046230.75</v>
      </c>
      <c r="F118" s="45">
        <v>3037066.86</v>
      </c>
      <c r="G118" s="45">
        <v>2954992.43</v>
      </c>
      <c r="H118" s="45">
        <v>2969760.51</v>
      </c>
      <c r="I118" s="45">
        <v>2337154.71</v>
      </c>
      <c r="J118" s="45">
        <v>3482472.19</v>
      </c>
      <c r="K118" s="45">
        <v>3146009.25</v>
      </c>
      <c r="L118" s="45">
        <v>3194567.93</v>
      </c>
      <c r="M118" s="45">
        <v>3119940.02</v>
      </c>
      <c r="O118" s="68">
        <f>SUM(B118:M118)</f>
        <v>37738360.770000011</v>
      </c>
      <c r="P118" s="68">
        <f>O118</f>
        <v>37738360.770000011</v>
      </c>
    </row>
    <row r="119" spans="1:16" ht="18" x14ac:dyDescent="0.25">
      <c r="A119" s="44" t="s">
        <v>116</v>
      </c>
      <c r="B119" s="45">
        <v>287124.03999999998</v>
      </c>
      <c r="C119" s="45">
        <v>470450.58</v>
      </c>
      <c r="D119" s="45">
        <v>565448.64</v>
      </c>
      <c r="E119" s="45">
        <v>566472.31999999995</v>
      </c>
      <c r="F119" s="45">
        <v>425189.36</v>
      </c>
      <c r="G119" s="45">
        <v>413698.94</v>
      </c>
      <c r="H119" s="45">
        <v>415766.47</v>
      </c>
      <c r="I119" s="45">
        <v>327201.65999999997</v>
      </c>
      <c r="J119" s="45">
        <v>487546.12</v>
      </c>
      <c r="K119" s="45">
        <v>440441.31</v>
      </c>
      <c r="L119" s="45">
        <v>447239.51999999996</v>
      </c>
      <c r="M119" s="45">
        <v>436791.61</v>
      </c>
      <c r="O119" s="68">
        <f>SUM(B119:M119)</f>
        <v>5283370.5699999994</v>
      </c>
      <c r="P119" s="68">
        <f>O119</f>
        <v>5283370.5699999994</v>
      </c>
    </row>
    <row r="120" spans="1:16" x14ac:dyDescent="0.25">
      <c r="A120" s="44" t="s">
        <v>100</v>
      </c>
      <c r="B120" s="45">
        <v>41017.72</v>
      </c>
      <c r="C120" s="45">
        <v>67207.240000000005</v>
      </c>
      <c r="D120" s="45">
        <v>80778.38</v>
      </c>
      <c r="E120" s="45">
        <v>80924.600000000006</v>
      </c>
      <c r="F120" s="45">
        <v>60741.34</v>
      </c>
      <c r="G120" s="45">
        <v>59099.85</v>
      </c>
      <c r="H120" s="45">
        <v>59395.22</v>
      </c>
      <c r="I120" s="45">
        <v>46743.11</v>
      </c>
      <c r="J120" s="45">
        <v>69649.440000000002</v>
      </c>
      <c r="K120" s="45">
        <v>62920.2</v>
      </c>
      <c r="L120" s="45">
        <v>63891.369999999995</v>
      </c>
      <c r="M120" s="45">
        <v>62398.81</v>
      </c>
      <c r="O120" s="68">
        <f>SUM(B120:M120)</f>
        <v>754767.2799999998</v>
      </c>
      <c r="P120" s="68">
        <f>O120</f>
        <v>754767.2799999998</v>
      </c>
    </row>
    <row r="121" spans="1:16" ht="18" x14ac:dyDescent="0.25">
      <c r="A121" s="40" t="s">
        <v>117</v>
      </c>
      <c r="B121" s="41">
        <v>11</v>
      </c>
      <c r="C121" s="41">
        <v>11</v>
      </c>
      <c r="D121" s="41">
        <v>11</v>
      </c>
      <c r="E121" s="41">
        <v>11</v>
      </c>
      <c r="F121" s="41">
        <v>11</v>
      </c>
      <c r="G121" s="41">
        <v>11</v>
      </c>
      <c r="H121" s="41">
        <v>11</v>
      </c>
      <c r="I121" s="41">
        <v>11</v>
      </c>
      <c r="J121" s="41">
        <v>11</v>
      </c>
      <c r="K121" s="41">
        <v>11</v>
      </c>
      <c r="L121" s="41">
        <v>11</v>
      </c>
      <c r="M121" s="41">
        <v>11</v>
      </c>
      <c r="O121" s="69"/>
      <c r="P121" s="69"/>
    </row>
    <row r="122" spans="1:16" x14ac:dyDescent="0.25">
      <c r="A122" s="44" t="s">
        <v>111</v>
      </c>
      <c r="B122" s="45">
        <v>235027</v>
      </c>
      <c r="C122" s="45">
        <v>360543</v>
      </c>
      <c r="D122" s="45">
        <v>322002</v>
      </c>
      <c r="E122" s="45">
        <v>340403</v>
      </c>
      <c r="F122" s="45">
        <v>323136</v>
      </c>
      <c r="G122" s="45">
        <v>321022</v>
      </c>
      <c r="H122" s="45">
        <v>268564</v>
      </c>
      <c r="I122" s="45">
        <v>260447</v>
      </c>
      <c r="J122" s="45">
        <v>284484</v>
      </c>
      <c r="K122" s="45">
        <v>286527</v>
      </c>
      <c r="L122" s="45">
        <v>276632.25</v>
      </c>
      <c r="M122" s="45">
        <v>248957</v>
      </c>
      <c r="O122" s="68">
        <f>SUM(B122:M122)</f>
        <v>3527744.25</v>
      </c>
      <c r="P122" s="68">
        <f>O122</f>
        <v>3527744.25</v>
      </c>
    </row>
    <row r="123" spans="1:16" ht="18" x14ac:dyDescent="0.25">
      <c r="A123" s="44" t="s">
        <v>116</v>
      </c>
      <c r="B123" s="45">
        <v>32903.78</v>
      </c>
      <c r="C123" s="45">
        <v>50476.02</v>
      </c>
      <c r="D123" s="45">
        <v>45080.28</v>
      </c>
      <c r="E123" s="45">
        <v>47656.42</v>
      </c>
      <c r="F123" s="45">
        <v>45239.040000000001</v>
      </c>
      <c r="G123" s="45">
        <v>44943.08</v>
      </c>
      <c r="H123" s="45">
        <v>37598.959999999999</v>
      </c>
      <c r="I123" s="45">
        <v>36462.58</v>
      </c>
      <c r="J123" s="45">
        <v>39827.760000000002</v>
      </c>
      <c r="K123" s="45">
        <v>40113.78</v>
      </c>
      <c r="L123" s="45">
        <v>38728.520000000004</v>
      </c>
      <c r="M123" s="45">
        <v>34853.979999999996</v>
      </c>
      <c r="O123" s="68">
        <f>SUM(B123:M123)</f>
        <v>493884.20000000007</v>
      </c>
      <c r="P123" s="68">
        <f>O123</f>
        <v>493884.20000000007</v>
      </c>
    </row>
    <row r="124" spans="1:16" x14ac:dyDescent="0.25">
      <c r="A124" s="44" t="s">
        <v>100</v>
      </c>
      <c r="B124" s="45">
        <v>4700.54</v>
      </c>
      <c r="C124" s="45">
        <v>7210.86</v>
      </c>
      <c r="D124" s="45">
        <v>6440.04</v>
      </c>
      <c r="E124" s="45">
        <v>6808.06</v>
      </c>
      <c r="F124" s="45">
        <v>6462.72</v>
      </c>
      <c r="G124" s="45">
        <v>6420.44</v>
      </c>
      <c r="H124" s="45">
        <v>5371.28</v>
      </c>
      <c r="I124" s="45">
        <v>5208.9399999999996</v>
      </c>
      <c r="J124" s="45">
        <v>5689.68</v>
      </c>
      <c r="K124" s="45">
        <v>5730.54</v>
      </c>
      <c r="L124" s="45">
        <v>5532.6500000000005</v>
      </c>
      <c r="M124" s="45">
        <v>4979.1399999999994</v>
      </c>
      <c r="O124" s="68">
        <f>SUM(B124:M124)</f>
        <v>70554.89</v>
      </c>
      <c r="P124" s="68">
        <f>O124</f>
        <v>70554.89</v>
      </c>
    </row>
    <row r="125" spans="1:16" ht="18" x14ac:dyDescent="0.25">
      <c r="A125" s="40" t="s">
        <v>118</v>
      </c>
      <c r="B125" s="41">
        <v>61</v>
      </c>
      <c r="C125" s="41">
        <v>61</v>
      </c>
      <c r="D125" s="41">
        <v>61</v>
      </c>
      <c r="E125" s="41">
        <v>63.8</v>
      </c>
      <c r="F125" s="41">
        <v>67</v>
      </c>
      <c r="G125" s="41">
        <v>69.8</v>
      </c>
      <c r="H125" s="41">
        <v>68.833333333333329</v>
      </c>
      <c r="I125" s="41">
        <v>61.8</v>
      </c>
      <c r="J125" s="41">
        <v>61</v>
      </c>
      <c r="K125" s="41">
        <v>61</v>
      </c>
      <c r="L125" s="41">
        <v>61</v>
      </c>
      <c r="M125" s="41">
        <v>61</v>
      </c>
      <c r="O125" s="69"/>
      <c r="P125" s="69"/>
    </row>
    <row r="126" spans="1:16" x14ac:dyDescent="0.25">
      <c r="A126" s="44" t="s">
        <v>111</v>
      </c>
      <c r="B126" s="45">
        <v>1815859</v>
      </c>
      <c r="C126" s="45">
        <v>2999818.31</v>
      </c>
      <c r="D126" s="45">
        <v>3716916.81</v>
      </c>
      <c r="E126" s="45">
        <v>3705827.75</v>
      </c>
      <c r="F126" s="45">
        <v>2713930.86</v>
      </c>
      <c r="G126" s="45">
        <v>2633970.4300000002</v>
      </c>
      <c r="H126" s="45">
        <v>2701196.51</v>
      </c>
      <c r="I126" s="45">
        <v>2076707.71</v>
      </c>
      <c r="J126" s="45">
        <v>3197988.19</v>
      </c>
      <c r="K126" s="45">
        <v>2859482.25</v>
      </c>
      <c r="L126" s="45">
        <v>2917935.68</v>
      </c>
      <c r="M126" s="45">
        <v>2870983.02</v>
      </c>
      <c r="O126" s="68">
        <f>SUM(B126:M126)</f>
        <v>34210616.520000003</v>
      </c>
      <c r="P126" s="68">
        <f>O126</f>
        <v>34210616.520000003</v>
      </c>
    </row>
    <row r="127" spans="1:16" ht="18" x14ac:dyDescent="0.25">
      <c r="A127" s="44" t="s">
        <v>116</v>
      </c>
      <c r="B127" s="45">
        <v>254220.26</v>
      </c>
      <c r="C127" s="45">
        <v>419974.56</v>
      </c>
      <c r="D127" s="45">
        <v>520368.36</v>
      </c>
      <c r="E127" s="45">
        <v>518815.9</v>
      </c>
      <c r="F127" s="45">
        <v>379950.32</v>
      </c>
      <c r="G127" s="45">
        <v>368755.86</v>
      </c>
      <c r="H127" s="45">
        <v>378167.51</v>
      </c>
      <c r="I127" s="45">
        <v>290739.08</v>
      </c>
      <c r="J127" s="45">
        <v>447718.36</v>
      </c>
      <c r="K127" s="45">
        <v>400327.53</v>
      </c>
      <c r="L127" s="45">
        <v>408511</v>
      </c>
      <c r="M127" s="45">
        <v>401937.63</v>
      </c>
      <c r="O127" s="68">
        <f>SUM(B127:M127)</f>
        <v>4789486.37</v>
      </c>
      <c r="P127" s="68">
        <f>O127</f>
        <v>4789486.37</v>
      </c>
    </row>
    <row r="128" spans="1:16" x14ac:dyDescent="0.25">
      <c r="A128" s="44" t="s">
        <v>100</v>
      </c>
      <c r="B128" s="45">
        <v>36317.18</v>
      </c>
      <c r="C128" s="45">
        <v>59996.38</v>
      </c>
      <c r="D128" s="45">
        <v>74338.34</v>
      </c>
      <c r="E128" s="45">
        <v>74116.539999999994</v>
      </c>
      <c r="F128" s="45">
        <v>54278.62</v>
      </c>
      <c r="G128" s="45">
        <v>52679.41</v>
      </c>
      <c r="H128" s="45">
        <v>54023.94</v>
      </c>
      <c r="I128" s="45">
        <v>41534.17</v>
      </c>
      <c r="J128" s="45">
        <v>63959.76</v>
      </c>
      <c r="K128" s="45">
        <v>57189.66</v>
      </c>
      <c r="L128" s="45">
        <v>58358.720000000001</v>
      </c>
      <c r="M128" s="45">
        <v>57419.67</v>
      </c>
      <c r="O128" s="68">
        <f>SUM(B128:M128)</f>
        <v>684212.39</v>
      </c>
      <c r="P128" s="68">
        <f>O128</f>
        <v>684212.39</v>
      </c>
    </row>
    <row r="129" spans="1:16" ht="18" x14ac:dyDescent="0.25">
      <c r="A129" s="40" t="s">
        <v>119</v>
      </c>
      <c r="B129" s="41">
        <v>0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O129" s="69"/>
      <c r="P129" s="69"/>
    </row>
    <row r="130" spans="1:16" x14ac:dyDescent="0.25">
      <c r="A130" s="44" t="s">
        <v>111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O130" s="68">
        <f>SUM(B130:M130)</f>
        <v>0</v>
      </c>
      <c r="P130" s="68">
        <f>O130</f>
        <v>0</v>
      </c>
    </row>
    <row r="131" spans="1:16" ht="18" x14ac:dyDescent="0.25">
      <c r="A131" s="44" t="s">
        <v>116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O131" s="68">
        <f>SUM(B131:M131)</f>
        <v>0</v>
      </c>
      <c r="P131" s="68">
        <f>O131</f>
        <v>0</v>
      </c>
    </row>
    <row r="132" spans="1:16" x14ac:dyDescent="0.25">
      <c r="A132" s="44" t="s">
        <v>100</v>
      </c>
      <c r="B132" s="45">
        <v>0</v>
      </c>
      <c r="C132" s="45">
        <v>0</v>
      </c>
      <c r="D132" s="45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O132" s="68">
        <f>SUM(B132:M132)</f>
        <v>0</v>
      </c>
      <c r="P132" s="68">
        <f>O132</f>
        <v>0</v>
      </c>
    </row>
    <row r="133" spans="1:16" ht="18" x14ac:dyDescent="0.25">
      <c r="A133" s="40" t="s">
        <v>120</v>
      </c>
      <c r="B133" s="41">
        <v>0</v>
      </c>
      <c r="C133" s="41">
        <v>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O133" s="68"/>
      <c r="P133" s="68"/>
    </row>
    <row r="134" spans="1:16" x14ac:dyDescent="0.25">
      <c r="A134" s="44" t="s">
        <v>111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O134" s="68">
        <f>SUM(B134:M134)</f>
        <v>0</v>
      </c>
      <c r="P134" s="68">
        <f>O134</f>
        <v>0</v>
      </c>
    </row>
    <row r="135" spans="1:16" ht="18" x14ac:dyDescent="0.25">
      <c r="A135" s="44" t="s">
        <v>116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O135" s="68">
        <f>SUM(B135:M135)</f>
        <v>0</v>
      </c>
      <c r="P135" s="68">
        <f>O135</f>
        <v>0</v>
      </c>
    </row>
    <row r="136" spans="1:16" x14ac:dyDescent="0.25">
      <c r="A136" s="44" t="s">
        <v>100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O136" s="68">
        <f>SUM(B136:M136)</f>
        <v>0</v>
      </c>
      <c r="P136" s="68">
        <f>O136</f>
        <v>0</v>
      </c>
    </row>
    <row r="137" spans="1:16" x14ac:dyDescent="0.25">
      <c r="A137" s="44"/>
      <c r="B137" s="45"/>
      <c r="C137" s="45"/>
      <c r="D137" s="45"/>
      <c r="E137" s="45"/>
      <c r="I137" s="35"/>
      <c r="O137" s="70"/>
      <c r="P137" s="70"/>
    </row>
    <row r="138" spans="1:16" x14ac:dyDescent="0.25">
      <c r="A138" s="54" t="s">
        <v>112</v>
      </c>
      <c r="B138" s="45"/>
      <c r="C138" s="45"/>
      <c r="D138" s="45"/>
      <c r="E138" s="45"/>
      <c r="I138" s="35"/>
      <c r="O138" s="70"/>
      <c r="P138" s="70"/>
    </row>
    <row r="139" spans="1:16" x14ac:dyDescent="0.25">
      <c r="A139" s="40" t="s">
        <v>99</v>
      </c>
      <c r="B139" s="41">
        <v>50.333333333333336</v>
      </c>
      <c r="C139" s="41">
        <v>53.333333333333336</v>
      </c>
      <c r="D139" s="41">
        <v>54</v>
      </c>
      <c r="E139" s="41">
        <v>54</v>
      </c>
      <c r="F139" s="41">
        <v>55.8</v>
      </c>
      <c r="G139" s="41">
        <v>57.6</v>
      </c>
      <c r="H139" s="41">
        <v>58</v>
      </c>
      <c r="I139" s="41">
        <v>57.8</v>
      </c>
      <c r="J139" s="41">
        <v>61</v>
      </c>
      <c r="K139" s="41">
        <v>61</v>
      </c>
      <c r="L139" s="41">
        <v>61</v>
      </c>
      <c r="M139" s="41">
        <v>61</v>
      </c>
      <c r="O139" s="70"/>
      <c r="P139" s="70"/>
    </row>
    <row r="140" spans="1:16" x14ac:dyDescent="0.25">
      <c r="A140" s="44" t="s">
        <v>111</v>
      </c>
      <c r="B140" s="45">
        <v>1827557.75</v>
      </c>
      <c r="C140" s="45">
        <v>2658762</v>
      </c>
      <c r="D140" s="45">
        <v>2725799</v>
      </c>
      <c r="E140" s="45">
        <v>2654176.75</v>
      </c>
      <c r="F140" s="45">
        <v>2486935.6</v>
      </c>
      <c r="G140" s="45">
        <v>2705896.77</v>
      </c>
      <c r="H140" s="45">
        <v>3022142.5</v>
      </c>
      <c r="I140" s="45">
        <v>3134634.26</v>
      </c>
      <c r="J140" s="45">
        <v>3483131.5</v>
      </c>
      <c r="K140" s="45">
        <v>3647503.8</v>
      </c>
      <c r="L140" s="45">
        <v>3178063</v>
      </c>
      <c r="M140" s="45">
        <v>3144637.25</v>
      </c>
      <c r="O140" s="68">
        <f>SUM(B140:M140)</f>
        <v>34669240.179999992</v>
      </c>
      <c r="P140" s="68">
        <f>O140</f>
        <v>34669240.179999992</v>
      </c>
    </row>
    <row r="141" spans="1:16" ht="18" x14ac:dyDescent="0.25">
      <c r="A141" s="44" t="s">
        <v>116</v>
      </c>
      <c r="B141" s="45">
        <v>255858.09</v>
      </c>
      <c r="C141" s="45">
        <v>372226.68</v>
      </c>
      <c r="D141" s="45">
        <v>381611.86</v>
      </c>
      <c r="E141" s="45">
        <v>371584.75</v>
      </c>
      <c r="F141" s="45">
        <v>348170.98</v>
      </c>
      <c r="G141" s="45">
        <v>378825.55</v>
      </c>
      <c r="H141" s="45">
        <v>423099.97</v>
      </c>
      <c r="I141" s="45">
        <v>438848.8</v>
      </c>
      <c r="J141" s="45">
        <v>487638.42</v>
      </c>
      <c r="K141" s="45">
        <v>510650.54</v>
      </c>
      <c r="L141" s="45">
        <v>444928.84</v>
      </c>
      <c r="M141" s="45">
        <v>440249.22</v>
      </c>
      <c r="O141" s="68">
        <f>SUM(B141:M141)</f>
        <v>4853693.6999999993</v>
      </c>
      <c r="P141" s="68">
        <f>O141</f>
        <v>4853693.6999999993</v>
      </c>
    </row>
    <row r="142" spans="1:16" x14ac:dyDescent="0.25">
      <c r="A142" s="44" t="s">
        <v>100</v>
      </c>
      <c r="B142" s="45">
        <v>36551.160000000003</v>
      </c>
      <c r="C142" s="45">
        <v>53175.24</v>
      </c>
      <c r="D142" s="45">
        <v>54515.98</v>
      </c>
      <c r="E142" s="45">
        <v>53083.54</v>
      </c>
      <c r="F142" s="45">
        <v>49738.71</v>
      </c>
      <c r="G142" s="45">
        <v>54117.94</v>
      </c>
      <c r="H142" s="45">
        <v>60442.87</v>
      </c>
      <c r="I142" s="45">
        <v>62692.69</v>
      </c>
      <c r="J142" s="45">
        <v>69662.64</v>
      </c>
      <c r="K142" s="45">
        <v>72950.080000000002</v>
      </c>
      <c r="L142" s="45">
        <v>63561.279999999999</v>
      </c>
      <c r="M142" s="45">
        <v>62892.75</v>
      </c>
      <c r="O142" s="68">
        <f>SUM(B142:M142)</f>
        <v>693384.88</v>
      </c>
      <c r="P142" s="68">
        <f>O142</f>
        <v>693384.88</v>
      </c>
    </row>
    <row r="143" spans="1:16" ht="18" x14ac:dyDescent="0.25">
      <c r="A143" s="40" t="s">
        <v>117</v>
      </c>
      <c r="B143" s="41">
        <v>12</v>
      </c>
      <c r="C143" s="41">
        <v>13.333333333333334</v>
      </c>
      <c r="D143" s="41">
        <v>14</v>
      </c>
      <c r="E143" s="41">
        <v>14</v>
      </c>
      <c r="F143" s="41">
        <v>15.2</v>
      </c>
      <c r="G143" s="41">
        <v>16</v>
      </c>
      <c r="H143" s="41">
        <v>16</v>
      </c>
      <c r="I143" s="41">
        <v>16</v>
      </c>
      <c r="J143" s="41">
        <v>16</v>
      </c>
      <c r="K143" s="41">
        <v>16</v>
      </c>
      <c r="L143" s="41">
        <v>16</v>
      </c>
      <c r="M143" s="41">
        <v>16</v>
      </c>
      <c r="O143" s="69"/>
      <c r="P143" s="69"/>
    </row>
    <row r="144" spans="1:16" x14ac:dyDescent="0.25">
      <c r="A144" s="44" t="s">
        <v>111</v>
      </c>
      <c r="B144" s="45">
        <v>331790</v>
      </c>
      <c r="C144" s="45">
        <v>493335</v>
      </c>
      <c r="D144" s="45">
        <v>401662</v>
      </c>
      <c r="E144" s="45">
        <v>410938</v>
      </c>
      <c r="F144" s="45">
        <v>391179</v>
      </c>
      <c r="G144" s="45">
        <v>395292</v>
      </c>
      <c r="H144" s="45">
        <v>415772</v>
      </c>
      <c r="I144" s="45">
        <v>437886</v>
      </c>
      <c r="J144" s="45">
        <v>453999</v>
      </c>
      <c r="K144" s="45">
        <v>422141</v>
      </c>
      <c r="L144" s="45">
        <v>395724</v>
      </c>
      <c r="M144" s="45">
        <v>353496</v>
      </c>
      <c r="O144" s="68">
        <f>SUM(B144:M144)</f>
        <v>4903214</v>
      </c>
      <c r="P144" s="68">
        <f>O144</f>
        <v>4903214</v>
      </c>
    </row>
    <row r="145" spans="1:16" ht="18" x14ac:dyDescent="0.25">
      <c r="A145" s="44" t="s">
        <v>116</v>
      </c>
      <c r="B145" s="45">
        <v>46450.6</v>
      </c>
      <c r="C145" s="45">
        <v>69066.899999999994</v>
      </c>
      <c r="D145" s="45">
        <v>56232.68</v>
      </c>
      <c r="E145" s="45">
        <v>57531.32</v>
      </c>
      <c r="F145" s="45">
        <v>54765.06</v>
      </c>
      <c r="G145" s="45">
        <v>55340.88</v>
      </c>
      <c r="H145" s="45">
        <v>58208.08</v>
      </c>
      <c r="I145" s="45">
        <v>61304.04</v>
      </c>
      <c r="J145" s="45">
        <v>63559.86</v>
      </c>
      <c r="K145" s="45">
        <v>59099.74</v>
      </c>
      <c r="L145" s="45">
        <v>55401.36</v>
      </c>
      <c r="M145" s="45">
        <v>49489.440000000002</v>
      </c>
      <c r="O145" s="68">
        <f>SUM(B145:M145)</f>
        <v>686449.96</v>
      </c>
      <c r="P145" s="68">
        <f>O145</f>
        <v>686449.96</v>
      </c>
    </row>
    <row r="146" spans="1:16" x14ac:dyDescent="0.25">
      <c r="A146" s="44" t="s">
        <v>100</v>
      </c>
      <c r="B146" s="45">
        <v>6635.8</v>
      </c>
      <c r="C146" s="45">
        <v>9866.7000000000007</v>
      </c>
      <c r="D146" s="45">
        <v>8033.24</v>
      </c>
      <c r="E146" s="45">
        <v>8218.76</v>
      </c>
      <c r="F146" s="45">
        <v>7823.58</v>
      </c>
      <c r="G146" s="45">
        <v>7905.84</v>
      </c>
      <c r="H146" s="45">
        <v>8315.44</v>
      </c>
      <c r="I146" s="45">
        <v>8757.7199999999993</v>
      </c>
      <c r="J146" s="45">
        <v>9079.98</v>
      </c>
      <c r="K146" s="45">
        <v>8442.82</v>
      </c>
      <c r="L146" s="45">
        <v>7914.4800000000005</v>
      </c>
      <c r="M146" s="45">
        <v>7069.9199999999992</v>
      </c>
      <c r="O146" s="68">
        <f>SUM(B146:M146)</f>
        <v>98064.28</v>
      </c>
      <c r="P146" s="68">
        <f>O146</f>
        <v>98064.28</v>
      </c>
    </row>
    <row r="147" spans="1:16" ht="18" x14ac:dyDescent="0.25">
      <c r="A147" s="40" t="s">
        <v>118</v>
      </c>
      <c r="B147" s="41">
        <v>38.333333333333336</v>
      </c>
      <c r="C147" s="41">
        <v>40</v>
      </c>
      <c r="D147" s="41">
        <v>40</v>
      </c>
      <c r="E147" s="41">
        <v>40</v>
      </c>
      <c r="F147" s="41">
        <v>40.6</v>
      </c>
      <c r="G147" s="41">
        <v>41.6</v>
      </c>
      <c r="H147" s="41">
        <v>42</v>
      </c>
      <c r="I147" s="41">
        <v>41.8</v>
      </c>
      <c r="J147" s="41">
        <v>45</v>
      </c>
      <c r="K147" s="41">
        <v>45</v>
      </c>
      <c r="L147" s="41">
        <v>45</v>
      </c>
      <c r="M147" s="41">
        <v>45</v>
      </c>
      <c r="O147" s="69"/>
      <c r="P147" s="69"/>
    </row>
    <row r="148" spans="1:16" x14ac:dyDescent="0.25">
      <c r="A148" s="44" t="s">
        <v>111</v>
      </c>
      <c r="B148" s="45">
        <v>1495767.75</v>
      </c>
      <c r="C148" s="45">
        <v>2165427</v>
      </c>
      <c r="D148" s="45">
        <v>2324137</v>
      </c>
      <c r="E148" s="45">
        <v>2243238.75</v>
      </c>
      <c r="F148" s="45">
        <v>2095756.6</v>
      </c>
      <c r="G148" s="45">
        <v>2310604.77</v>
      </c>
      <c r="H148" s="45">
        <v>2606370.5</v>
      </c>
      <c r="I148" s="45">
        <v>2696748.26</v>
      </c>
      <c r="J148" s="45">
        <v>3029132.5</v>
      </c>
      <c r="K148" s="45">
        <v>3225362.8</v>
      </c>
      <c r="L148" s="45">
        <v>2782339</v>
      </c>
      <c r="M148" s="45">
        <v>2791141.25</v>
      </c>
      <c r="O148" s="68">
        <f>SUM(B148:M148)</f>
        <v>29766026.18</v>
      </c>
      <c r="P148" s="68">
        <f>O148</f>
        <v>29766026.18</v>
      </c>
    </row>
    <row r="149" spans="1:16" ht="18" x14ac:dyDescent="0.25">
      <c r="A149" s="44" t="s">
        <v>116</v>
      </c>
      <c r="B149" s="45">
        <v>209407.49</v>
      </c>
      <c r="C149" s="45">
        <v>303159.78000000003</v>
      </c>
      <c r="D149" s="45">
        <v>325379.18</v>
      </c>
      <c r="E149" s="45">
        <v>314053.43</v>
      </c>
      <c r="F149" s="45">
        <v>293405.92</v>
      </c>
      <c r="G149" s="45">
        <v>323484.67</v>
      </c>
      <c r="H149" s="45">
        <v>364891.89</v>
      </c>
      <c r="I149" s="45">
        <v>377544.76</v>
      </c>
      <c r="J149" s="45">
        <v>424078.56</v>
      </c>
      <c r="K149" s="45">
        <v>451550.8</v>
      </c>
      <c r="L149" s="45">
        <v>389527.48</v>
      </c>
      <c r="M149" s="45">
        <v>390759.77999999997</v>
      </c>
      <c r="O149" s="68">
        <f>SUM(B149:M149)</f>
        <v>4167243.7399999998</v>
      </c>
      <c r="P149" s="68">
        <f>O149</f>
        <v>4167243.7399999998</v>
      </c>
    </row>
    <row r="150" spans="1:16" x14ac:dyDescent="0.25">
      <c r="A150" s="44" t="s">
        <v>100</v>
      </c>
      <c r="B150" s="45">
        <v>29915.360000000001</v>
      </c>
      <c r="C150" s="45">
        <v>43308.54</v>
      </c>
      <c r="D150" s="45">
        <v>46482.74</v>
      </c>
      <c r="E150" s="45">
        <v>44864.78</v>
      </c>
      <c r="F150" s="45">
        <v>41915.129999999997</v>
      </c>
      <c r="G150" s="45">
        <v>46212.1</v>
      </c>
      <c r="H150" s="45">
        <v>52127.43</v>
      </c>
      <c r="I150" s="45">
        <v>53934.97</v>
      </c>
      <c r="J150" s="45">
        <v>60582.66</v>
      </c>
      <c r="K150" s="45">
        <v>64507.26</v>
      </c>
      <c r="L150" s="45">
        <v>55646.8</v>
      </c>
      <c r="M150" s="45">
        <v>55822.83</v>
      </c>
      <c r="O150" s="68">
        <f>SUM(B150:M150)</f>
        <v>595320.60000000009</v>
      </c>
      <c r="P150" s="68">
        <f>O150</f>
        <v>595320.60000000009</v>
      </c>
    </row>
    <row r="151" spans="1:16" ht="18" x14ac:dyDescent="0.25">
      <c r="A151" s="40" t="s">
        <v>119</v>
      </c>
      <c r="B151" s="41">
        <v>0</v>
      </c>
      <c r="C151" s="41">
        <v>0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O151" s="69">
        <f>SUM(B151:M151)</f>
        <v>0</v>
      </c>
      <c r="P151" s="69">
        <f>O151</f>
        <v>0</v>
      </c>
    </row>
    <row r="152" spans="1:16" x14ac:dyDescent="0.25">
      <c r="A152" s="44" t="s">
        <v>111</v>
      </c>
      <c r="B152" s="45">
        <v>0</v>
      </c>
      <c r="C152" s="45">
        <v>0</v>
      </c>
      <c r="D152" s="45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O152" s="68">
        <f>SUM(B152:M152)</f>
        <v>0</v>
      </c>
      <c r="P152" s="68">
        <f>O152</f>
        <v>0</v>
      </c>
    </row>
    <row r="153" spans="1:16" ht="18" x14ac:dyDescent="0.25">
      <c r="A153" s="44" t="s">
        <v>116</v>
      </c>
      <c r="B153" s="45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O153" s="68">
        <f>SUM(B153:M153)</f>
        <v>0</v>
      </c>
      <c r="P153" s="68">
        <f>O153</f>
        <v>0</v>
      </c>
    </row>
    <row r="154" spans="1:16" x14ac:dyDescent="0.25">
      <c r="A154" s="44" t="s">
        <v>100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O154" s="68">
        <f>SUM(B154:M154)</f>
        <v>0</v>
      </c>
      <c r="P154" s="68">
        <f>O154</f>
        <v>0</v>
      </c>
    </row>
    <row r="155" spans="1:16" ht="18" x14ac:dyDescent="0.25">
      <c r="A155" s="40" t="s">
        <v>120</v>
      </c>
      <c r="B155" s="41">
        <v>0</v>
      </c>
      <c r="C155" s="41">
        <v>0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O155" s="68">
        <f>SUM(B155:M155)</f>
        <v>0</v>
      </c>
      <c r="P155" s="68">
        <f>O155</f>
        <v>0</v>
      </c>
    </row>
    <row r="156" spans="1:16" x14ac:dyDescent="0.25">
      <c r="A156" s="44" t="s">
        <v>111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O156" s="68">
        <f>SUM(B156:M156)</f>
        <v>0</v>
      </c>
      <c r="P156" s="68">
        <f>O156</f>
        <v>0</v>
      </c>
    </row>
    <row r="157" spans="1:16" ht="18" x14ac:dyDescent="0.25">
      <c r="A157" s="44" t="s">
        <v>116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O157" s="68">
        <f>SUM(B157:M157)</f>
        <v>0</v>
      </c>
      <c r="P157" s="68">
        <f>O157</f>
        <v>0</v>
      </c>
    </row>
    <row r="158" spans="1:16" x14ac:dyDescent="0.25">
      <c r="A158" s="44" t="s">
        <v>100</v>
      </c>
      <c r="B158" s="45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O158" s="68">
        <f>SUM(B158:M158)</f>
        <v>0</v>
      </c>
      <c r="P158" s="68">
        <f>O158</f>
        <v>0</v>
      </c>
    </row>
    <row r="159" spans="1:16" x14ac:dyDescent="0.25">
      <c r="B159" s="53"/>
      <c r="C159" s="53"/>
      <c r="D159" s="53"/>
      <c r="E159" s="53"/>
      <c r="I159" s="35"/>
      <c r="O159" s="70"/>
      <c r="P159" s="70"/>
    </row>
    <row r="160" spans="1:16" x14ac:dyDescent="0.25">
      <c r="A160" s="54" t="s">
        <v>107</v>
      </c>
      <c r="B160" s="53"/>
      <c r="C160" s="53"/>
      <c r="D160" s="53"/>
      <c r="E160" s="53"/>
      <c r="I160" s="35"/>
      <c r="O160" s="70"/>
      <c r="P160" s="70"/>
    </row>
    <row r="161" spans="1:16" x14ac:dyDescent="0.25">
      <c r="A161" s="40" t="s">
        <v>99</v>
      </c>
      <c r="B161" s="41">
        <v>89</v>
      </c>
      <c r="C161" s="41">
        <v>89</v>
      </c>
      <c r="D161" s="41">
        <v>89</v>
      </c>
      <c r="E161" s="41">
        <v>89</v>
      </c>
      <c r="F161" s="41">
        <v>89</v>
      </c>
      <c r="G161" s="41">
        <v>91.2</v>
      </c>
      <c r="H161" s="41">
        <v>100</v>
      </c>
      <c r="I161" s="41">
        <v>100</v>
      </c>
      <c r="J161" s="41">
        <v>100</v>
      </c>
      <c r="K161" s="41">
        <v>100</v>
      </c>
      <c r="L161" s="41">
        <v>112.83333333333333</v>
      </c>
      <c r="M161" s="41">
        <v>129</v>
      </c>
      <c r="O161" s="70"/>
      <c r="P161" s="70"/>
    </row>
    <row r="162" spans="1:16" x14ac:dyDescent="0.25">
      <c r="A162" s="44" t="s">
        <v>111</v>
      </c>
      <c r="B162" s="45">
        <v>1655357.3</v>
      </c>
      <c r="C162" s="45">
        <v>4297069.75</v>
      </c>
      <c r="D162" s="45">
        <v>4876561.5</v>
      </c>
      <c r="E162" s="45">
        <v>5542036.25</v>
      </c>
      <c r="F162" s="45">
        <v>4165573.56</v>
      </c>
      <c r="G162" s="45">
        <v>6830317.5499999989</v>
      </c>
      <c r="H162" s="45">
        <v>7090822.0499999998</v>
      </c>
      <c r="I162" s="45">
        <v>6574738.9500000002</v>
      </c>
      <c r="J162" s="45">
        <v>8537395.4800000004</v>
      </c>
      <c r="K162" s="45">
        <v>7834641.9299999997</v>
      </c>
      <c r="L162" s="45">
        <v>7151904.8100000005</v>
      </c>
      <c r="M162" s="45">
        <v>8567465.3000000007</v>
      </c>
      <c r="O162" s="68">
        <f>SUM(B162:M162)</f>
        <v>73123884.430000007</v>
      </c>
      <c r="P162" s="68">
        <f>O162</f>
        <v>73123884.430000007</v>
      </c>
    </row>
    <row r="163" spans="1:16" ht="18" x14ac:dyDescent="0.25">
      <c r="A163" s="44" t="s">
        <v>116</v>
      </c>
      <c r="B163" s="45">
        <v>231750.02</v>
      </c>
      <c r="C163" s="45">
        <v>601589.78</v>
      </c>
      <c r="D163" s="45">
        <v>682718.62</v>
      </c>
      <c r="E163" s="45">
        <v>775885.08</v>
      </c>
      <c r="F163" s="45">
        <v>583180.30000000005</v>
      </c>
      <c r="G163" s="45">
        <v>956244.46</v>
      </c>
      <c r="H163" s="45">
        <v>992715.08</v>
      </c>
      <c r="I163" s="45">
        <v>920463.45</v>
      </c>
      <c r="J163" s="45">
        <v>1195235.3799999999</v>
      </c>
      <c r="K163" s="45">
        <v>1096849.8799999999</v>
      </c>
      <c r="L163" s="45">
        <v>1001266.6699999999</v>
      </c>
      <c r="M163" s="45">
        <v>1199445.1500000001</v>
      </c>
      <c r="O163" s="68">
        <f>SUM(B163:M163)</f>
        <v>10237343.869999999</v>
      </c>
      <c r="P163" s="68">
        <f>O163</f>
        <v>10237343.869999999</v>
      </c>
    </row>
    <row r="164" spans="1:16" x14ac:dyDescent="0.25">
      <c r="A164" s="44" t="s">
        <v>100</v>
      </c>
      <c r="B164" s="45">
        <v>33107.15</v>
      </c>
      <c r="C164" s="45">
        <v>85941.39</v>
      </c>
      <c r="D164" s="45">
        <v>97531.22</v>
      </c>
      <c r="E164" s="45">
        <v>110840.73</v>
      </c>
      <c r="F164" s="45">
        <v>83311.47</v>
      </c>
      <c r="G164" s="45">
        <v>136606.35</v>
      </c>
      <c r="H164" s="45">
        <v>141816.47</v>
      </c>
      <c r="I164" s="45">
        <v>131494.78</v>
      </c>
      <c r="J164" s="45">
        <v>170747.92</v>
      </c>
      <c r="K164" s="45">
        <v>156692.85</v>
      </c>
      <c r="L164" s="45">
        <v>143038.1</v>
      </c>
      <c r="M164" s="45">
        <v>171349.31999999998</v>
      </c>
      <c r="O164" s="68">
        <f>SUM(B164:M164)</f>
        <v>1462477.7500000002</v>
      </c>
      <c r="P164" s="68">
        <f>O164</f>
        <v>1462477.7500000002</v>
      </c>
    </row>
    <row r="165" spans="1:16" ht="18" x14ac:dyDescent="0.25">
      <c r="A165" s="40" t="s">
        <v>117</v>
      </c>
      <c r="B165" s="41">
        <v>12</v>
      </c>
      <c r="C165" s="41">
        <v>12</v>
      </c>
      <c r="D165" s="41">
        <v>12</v>
      </c>
      <c r="E165" s="41">
        <v>12</v>
      </c>
      <c r="F165" s="41">
        <v>12</v>
      </c>
      <c r="G165" s="41">
        <v>14.2</v>
      </c>
      <c r="H165" s="41">
        <v>23</v>
      </c>
      <c r="I165" s="41">
        <v>23</v>
      </c>
      <c r="J165" s="41">
        <v>23</v>
      </c>
      <c r="K165" s="41">
        <v>23</v>
      </c>
      <c r="L165" s="41">
        <v>23</v>
      </c>
      <c r="M165" s="41">
        <v>23</v>
      </c>
      <c r="O165" s="69"/>
      <c r="P165" s="69"/>
    </row>
    <row r="166" spans="1:16" x14ac:dyDescent="0.25">
      <c r="A166" s="44" t="s">
        <v>111</v>
      </c>
      <c r="B166" s="45">
        <v>263408</v>
      </c>
      <c r="C166" s="45">
        <v>552338</v>
      </c>
      <c r="D166" s="45">
        <v>506979</v>
      </c>
      <c r="E166" s="45">
        <v>557974</v>
      </c>
      <c r="F166" s="45">
        <v>563642</v>
      </c>
      <c r="G166" s="45">
        <v>630891</v>
      </c>
      <c r="H166" s="45">
        <v>723361</v>
      </c>
      <c r="I166" s="45">
        <v>734841</v>
      </c>
      <c r="J166" s="45">
        <v>806697</v>
      </c>
      <c r="K166" s="45">
        <v>780516</v>
      </c>
      <c r="L166" s="45">
        <v>800802</v>
      </c>
      <c r="M166" s="45">
        <v>749074</v>
      </c>
      <c r="O166" s="68">
        <f>SUM(B166:M166)</f>
        <v>7670523</v>
      </c>
      <c r="P166" s="68">
        <f>O166</f>
        <v>7670523</v>
      </c>
    </row>
    <row r="167" spans="1:16" ht="18" x14ac:dyDescent="0.25">
      <c r="A167" s="44" t="s">
        <v>116</v>
      </c>
      <c r="B167" s="45">
        <v>36877.120000000003</v>
      </c>
      <c r="C167" s="45">
        <v>77327.320000000007</v>
      </c>
      <c r="D167" s="45">
        <v>70977.06</v>
      </c>
      <c r="E167" s="45">
        <v>78116.36</v>
      </c>
      <c r="F167" s="45">
        <v>78909.88</v>
      </c>
      <c r="G167" s="45">
        <v>88324.74</v>
      </c>
      <c r="H167" s="45">
        <v>101270.54</v>
      </c>
      <c r="I167" s="45">
        <v>102877.74</v>
      </c>
      <c r="J167" s="45">
        <v>112937.58</v>
      </c>
      <c r="K167" s="45">
        <v>109272.24000000002</v>
      </c>
      <c r="L167" s="45">
        <v>112112.28000000001</v>
      </c>
      <c r="M167" s="45">
        <v>104870.36</v>
      </c>
      <c r="O167" s="68">
        <f>SUM(B167:M167)</f>
        <v>1073873.22</v>
      </c>
      <c r="P167" s="68">
        <f>O167</f>
        <v>1073873.22</v>
      </c>
    </row>
    <row r="168" spans="1:16" x14ac:dyDescent="0.25">
      <c r="A168" s="44" t="s">
        <v>100</v>
      </c>
      <c r="B168" s="45">
        <v>5268.16</v>
      </c>
      <c r="C168" s="45">
        <v>11046.76</v>
      </c>
      <c r="D168" s="45">
        <v>10139.58</v>
      </c>
      <c r="E168" s="45">
        <v>11159.48</v>
      </c>
      <c r="F168" s="45">
        <v>11272.84</v>
      </c>
      <c r="G168" s="45">
        <v>12617.82</v>
      </c>
      <c r="H168" s="45">
        <v>14467.22</v>
      </c>
      <c r="I168" s="45">
        <v>14696.82</v>
      </c>
      <c r="J168" s="45">
        <v>16133.94</v>
      </c>
      <c r="K168" s="45">
        <v>15610.32</v>
      </c>
      <c r="L168" s="45">
        <v>16016.039999999999</v>
      </c>
      <c r="M168" s="45">
        <v>14981.48</v>
      </c>
      <c r="O168" s="68">
        <f>SUM(B168:M168)</f>
        <v>153410.46000000002</v>
      </c>
      <c r="P168" s="68">
        <f>O168</f>
        <v>153410.46000000002</v>
      </c>
    </row>
    <row r="169" spans="1:16" ht="18" x14ac:dyDescent="0.25">
      <c r="A169" s="40" t="s">
        <v>118</v>
      </c>
      <c r="B169" s="41">
        <v>77</v>
      </c>
      <c r="C169" s="41">
        <v>77</v>
      </c>
      <c r="D169" s="41">
        <v>77</v>
      </c>
      <c r="E169" s="41">
        <v>77</v>
      </c>
      <c r="F169" s="41">
        <v>77</v>
      </c>
      <c r="G169" s="41">
        <v>77</v>
      </c>
      <c r="H169" s="41">
        <v>77</v>
      </c>
      <c r="I169" s="41">
        <v>77</v>
      </c>
      <c r="J169" s="41">
        <v>77</v>
      </c>
      <c r="K169" s="41">
        <v>77</v>
      </c>
      <c r="L169" s="41">
        <v>89.833333333333329</v>
      </c>
      <c r="M169" s="41">
        <v>106</v>
      </c>
      <c r="O169" s="69"/>
      <c r="P169" s="69"/>
    </row>
    <row r="170" spans="1:16" x14ac:dyDescent="0.25">
      <c r="A170" s="44" t="s">
        <v>111</v>
      </c>
      <c r="B170" s="45">
        <v>1391949.3</v>
      </c>
      <c r="C170" s="45">
        <v>3744731.75</v>
      </c>
      <c r="D170" s="45">
        <v>4369582.5</v>
      </c>
      <c r="E170" s="45">
        <v>4984062.25</v>
      </c>
      <c r="F170" s="45">
        <v>3601931.56</v>
      </c>
      <c r="G170" s="45">
        <v>6199426.5500000007</v>
      </c>
      <c r="H170" s="45">
        <v>6367461.0499999998</v>
      </c>
      <c r="I170" s="45">
        <v>5839897.9500000002</v>
      </c>
      <c r="J170" s="45">
        <v>7730698.4800000004</v>
      </c>
      <c r="K170" s="45">
        <v>7054125.9299999997</v>
      </c>
      <c r="L170" s="45">
        <v>6351102.8100000005</v>
      </c>
      <c r="M170" s="45">
        <v>7818391.2999999998</v>
      </c>
      <c r="O170" s="68">
        <f>SUM(B170:M170)</f>
        <v>65453361.43</v>
      </c>
      <c r="P170" s="68">
        <f>O170</f>
        <v>65453361.43</v>
      </c>
    </row>
    <row r="171" spans="1:16" ht="18" x14ac:dyDescent="0.25">
      <c r="A171" s="44" t="s">
        <v>116</v>
      </c>
      <c r="B171" s="45">
        <v>194872.9</v>
      </c>
      <c r="C171" s="45">
        <v>524262.46</v>
      </c>
      <c r="D171" s="45">
        <v>611741.56000000006</v>
      </c>
      <c r="E171" s="45">
        <v>697768.72</v>
      </c>
      <c r="F171" s="45">
        <v>504270.42</v>
      </c>
      <c r="G171" s="45">
        <v>867919.72</v>
      </c>
      <c r="H171" s="45">
        <v>891444.54</v>
      </c>
      <c r="I171" s="45">
        <v>817585.71</v>
      </c>
      <c r="J171" s="45">
        <v>1082297.8</v>
      </c>
      <c r="K171" s="45">
        <v>987577.64</v>
      </c>
      <c r="L171" s="45">
        <v>889154.39</v>
      </c>
      <c r="M171" s="45">
        <v>1094574.79</v>
      </c>
      <c r="O171" s="68">
        <f>SUM(B171:M171)</f>
        <v>9163470.6499999985</v>
      </c>
      <c r="P171" s="68">
        <f>O171</f>
        <v>9163470.6499999985</v>
      </c>
    </row>
    <row r="172" spans="1:16" x14ac:dyDescent="0.25">
      <c r="A172" s="44" t="s">
        <v>100</v>
      </c>
      <c r="B172" s="45">
        <v>27838.99</v>
      </c>
      <c r="C172" s="45">
        <v>74894.63</v>
      </c>
      <c r="D172" s="45">
        <v>87391.64</v>
      </c>
      <c r="E172" s="45">
        <v>99681.25</v>
      </c>
      <c r="F172" s="45">
        <v>72038.63</v>
      </c>
      <c r="G172" s="45">
        <v>123988.53</v>
      </c>
      <c r="H172" s="45">
        <v>127349.25</v>
      </c>
      <c r="I172" s="45">
        <v>116797.96</v>
      </c>
      <c r="J172" s="45">
        <v>154613.98000000001</v>
      </c>
      <c r="K172" s="45">
        <v>141082.53</v>
      </c>
      <c r="L172" s="45">
        <v>127022.06000000001</v>
      </c>
      <c r="M172" s="45">
        <v>156367.83999999997</v>
      </c>
      <c r="O172" s="68">
        <f>SUM(B172:M172)</f>
        <v>1309067.29</v>
      </c>
      <c r="P172" s="68">
        <f>O172</f>
        <v>1309067.29</v>
      </c>
    </row>
    <row r="173" spans="1:16" ht="18" x14ac:dyDescent="0.25">
      <c r="A173" s="40" t="s">
        <v>119</v>
      </c>
      <c r="B173" s="41">
        <v>0</v>
      </c>
      <c r="C173" s="41">
        <v>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O173" s="69">
        <f>SUM(B173:M173)</f>
        <v>0</v>
      </c>
      <c r="P173" s="69">
        <f>O173</f>
        <v>0</v>
      </c>
    </row>
    <row r="174" spans="1:16" x14ac:dyDescent="0.25">
      <c r="A174" s="44" t="s">
        <v>111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O174" s="68">
        <f>SUM(B174:M174)</f>
        <v>0</v>
      </c>
      <c r="P174" s="68">
        <f>O174</f>
        <v>0</v>
      </c>
    </row>
    <row r="175" spans="1:16" ht="18" x14ac:dyDescent="0.25">
      <c r="A175" s="44" t="s">
        <v>116</v>
      </c>
      <c r="B175" s="45">
        <v>0</v>
      </c>
      <c r="C175" s="45">
        <v>0</v>
      </c>
      <c r="D175" s="45">
        <v>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O175" s="68">
        <f>SUM(B175:M175)</f>
        <v>0</v>
      </c>
      <c r="P175" s="68">
        <f>O175</f>
        <v>0</v>
      </c>
    </row>
    <row r="176" spans="1:16" x14ac:dyDescent="0.25">
      <c r="A176" s="44" t="s">
        <v>100</v>
      </c>
      <c r="B176" s="45">
        <v>0</v>
      </c>
      <c r="C176" s="45">
        <v>0</v>
      </c>
      <c r="D176" s="45">
        <v>0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45">
        <v>0</v>
      </c>
      <c r="O176" s="68">
        <f>SUM(B176:M176)</f>
        <v>0</v>
      </c>
      <c r="P176" s="68">
        <f>O176</f>
        <v>0</v>
      </c>
    </row>
    <row r="177" spans="1:16" ht="18" x14ac:dyDescent="0.25">
      <c r="A177" s="40" t="s">
        <v>120</v>
      </c>
      <c r="B177" s="41">
        <v>0</v>
      </c>
      <c r="C177" s="41">
        <v>0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O177" s="68">
        <f>SUM(B177:M177)</f>
        <v>0</v>
      </c>
      <c r="P177" s="68">
        <f>O177</f>
        <v>0</v>
      </c>
    </row>
    <row r="178" spans="1:16" x14ac:dyDescent="0.25">
      <c r="A178" s="44" t="s">
        <v>111</v>
      </c>
      <c r="B178" s="45">
        <v>0</v>
      </c>
      <c r="C178" s="45">
        <v>0</v>
      </c>
      <c r="D178" s="45">
        <v>0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45">
        <v>0</v>
      </c>
      <c r="O178" s="68">
        <f>SUM(B178:M178)</f>
        <v>0</v>
      </c>
      <c r="P178" s="68">
        <f>O178</f>
        <v>0</v>
      </c>
    </row>
    <row r="179" spans="1:16" ht="18" x14ac:dyDescent="0.25">
      <c r="A179" s="44" t="s">
        <v>116</v>
      </c>
      <c r="B179" s="45">
        <v>0</v>
      </c>
      <c r="C179" s="45">
        <v>0</v>
      </c>
      <c r="D179" s="45">
        <v>0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  <c r="M179" s="45">
        <v>0</v>
      </c>
      <c r="O179" s="68">
        <f>SUM(B179:M179)</f>
        <v>0</v>
      </c>
      <c r="P179" s="68">
        <f>O179</f>
        <v>0</v>
      </c>
    </row>
    <row r="180" spans="1:16" x14ac:dyDescent="0.25">
      <c r="A180" s="44" t="s">
        <v>100</v>
      </c>
      <c r="B180" s="45">
        <v>0</v>
      </c>
      <c r="C180" s="45">
        <v>0</v>
      </c>
      <c r="D180" s="45">
        <v>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O180" s="68">
        <f>SUM(B180:M180)</f>
        <v>0</v>
      </c>
      <c r="P180" s="68">
        <f>O180</f>
        <v>0</v>
      </c>
    </row>
    <row r="181" spans="1:16" x14ac:dyDescent="0.25">
      <c r="B181" s="57"/>
      <c r="C181" s="57"/>
      <c r="D181" s="57"/>
      <c r="E181" s="57"/>
      <c r="I181" s="35"/>
      <c r="O181" s="70"/>
      <c r="P181" s="70"/>
    </row>
    <row r="182" spans="1:16" x14ac:dyDescent="0.25">
      <c r="A182" s="54" t="s">
        <v>108</v>
      </c>
      <c r="B182" s="57"/>
      <c r="C182" s="57"/>
      <c r="D182" s="57"/>
      <c r="E182" s="57"/>
      <c r="I182" s="35"/>
      <c r="O182" s="70"/>
      <c r="P182" s="70"/>
    </row>
    <row r="183" spans="1:16" x14ac:dyDescent="0.25">
      <c r="A183" s="40" t="s">
        <v>99</v>
      </c>
      <c r="B183" s="41">
        <v>85</v>
      </c>
      <c r="C183" s="41">
        <v>85</v>
      </c>
      <c r="D183" s="41">
        <v>85.2</v>
      </c>
      <c r="E183" s="41">
        <v>86</v>
      </c>
      <c r="F183" s="41">
        <v>86</v>
      </c>
      <c r="G183" s="41">
        <v>86</v>
      </c>
      <c r="H183" s="41">
        <v>86</v>
      </c>
      <c r="I183" s="41">
        <v>95.6</v>
      </c>
      <c r="J183" s="41">
        <v>104.2</v>
      </c>
      <c r="K183" s="41">
        <v>107</v>
      </c>
      <c r="L183" s="41">
        <v>107</v>
      </c>
      <c r="M183" s="41">
        <v>107</v>
      </c>
      <c r="O183" s="70"/>
      <c r="P183" s="70"/>
    </row>
    <row r="184" spans="1:16" x14ac:dyDescent="0.25">
      <c r="A184" s="44" t="s">
        <v>111</v>
      </c>
      <c r="B184" s="45">
        <v>3052531.3</v>
      </c>
      <c r="C184" s="45">
        <v>4162280.07</v>
      </c>
      <c r="D184" s="45">
        <v>4942012.9400000004</v>
      </c>
      <c r="E184" s="45">
        <v>4173639.2</v>
      </c>
      <c r="F184" s="45">
        <v>4184701.62</v>
      </c>
      <c r="G184" s="45">
        <v>5178643.58</v>
      </c>
      <c r="H184" s="45">
        <v>4646280.43</v>
      </c>
      <c r="I184" s="45">
        <v>5540439.0800000001</v>
      </c>
      <c r="J184" s="45">
        <v>5548122.8599999994</v>
      </c>
      <c r="K184" s="45">
        <v>5773591.7799999993</v>
      </c>
      <c r="L184" s="45">
        <v>5791678.6099999994</v>
      </c>
      <c r="M184" s="45">
        <v>4698179.51</v>
      </c>
      <c r="O184" s="68">
        <f>SUM(B184:M184)</f>
        <v>57692100.979999997</v>
      </c>
      <c r="P184" s="68">
        <f>O184</f>
        <v>57692100.979999997</v>
      </c>
    </row>
    <row r="185" spans="1:16" ht="18" x14ac:dyDescent="0.25">
      <c r="A185" s="44" t="s">
        <v>116</v>
      </c>
      <c r="B185" s="45">
        <v>427354.38</v>
      </c>
      <c r="C185" s="45">
        <v>582719.21</v>
      </c>
      <c r="D185" s="45">
        <v>691881.81</v>
      </c>
      <c r="E185" s="45">
        <v>584309.49</v>
      </c>
      <c r="F185" s="45">
        <v>585858.23</v>
      </c>
      <c r="G185" s="45">
        <v>725010.1</v>
      </c>
      <c r="H185" s="45">
        <v>650479.26</v>
      </c>
      <c r="I185" s="45">
        <v>775661.47</v>
      </c>
      <c r="J185" s="45">
        <v>776737.2</v>
      </c>
      <c r="K185" s="45">
        <v>808302.85</v>
      </c>
      <c r="L185" s="45">
        <v>810835.00999999989</v>
      </c>
      <c r="M185" s="45">
        <v>657745.14</v>
      </c>
      <c r="O185" s="68">
        <f>SUM(B185:M185)</f>
        <v>8076894.1499999985</v>
      </c>
      <c r="P185" s="68">
        <f>O185</f>
        <v>8076894.1499999985</v>
      </c>
    </row>
    <row r="186" spans="1:16" x14ac:dyDescent="0.25">
      <c r="A186" s="44" t="s">
        <v>100</v>
      </c>
      <c r="B186" s="45">
        <v>61050.63</v>
      </c>
      <c r="C186" s="45">
        <v>83245.61</v>
      </c>
      <c r="D186" s="45">
        <v>98840.27</v>
      </c>
      <c r="E186" s="45">
        <v>83472.78</v>
      </c>
      <c r="F186" s="45">
        <v>83694.03</v>
      </c>
      <c r="G186" s="45">
        <v>103572.87</v>
      </c>
      <c r="H186" s="45">
        <v>92925.61</v>
      </c>
      <c r="I186" s="45">
        <v>110808.79</v>
      </c>
      <c r="J186" s="45">
        <v>110962.46</v>
      </c>
      <c r="K186" s="45">
        <v>115471.84</v>
      </c>
      <c r="L186" s="45">
        <v>115833.56999999999</v>
      </c>
      <c r="M186" s="45">
        <v>93963.599999999991</v>
      </c>
      <c r="O186" s="68">
        <f>SUM(B186:M186)</f>
        <v>1153842.06</v>
      </c>
      <c r="P186" s="68">
        <f>O186</f>
        <v>1153842.06</v>
      </c>
    </row>
    <row r="187" spans="1:16" ht="18" x14ac:dyDescent="0.25">
      <c r="A187" s="40" t="s">
        <v>117</v>
      </c>
      <c r="B187" s="41">
        <v>24</v>
      </c>
      <c r="C187" s="41">
        <v>24</v>
      </c>
      <c r="D187" s="41">
        <v>24</v>
      </c>
      <c r="E187" s="41">
        <v>24</v>
      </c>
      <c r="F187" s="41">
        <v>24</v>
      </c>
      <c r="G187" s="41">
        <v>24</v>
      </c>
      <c r="H187" s="41">
        <v>24</v>
      </c>
      <c r="I187" s="41">
        <v>28.8</v>
      </c>
      <c r="J187" s="41">
        <v>30</v>
      </c>
      <c r="K187" s="41">
        <v>30</v>
      </c>
      <c r="L187" s="41">
        <v>30</v>
      </c>
      <c r="M187" s="41">
        <v>30</v>
      </c>
      <c r="O187" s="69"/>
      <c r="P187" s="69"/>
    </row>
    <row r="188" spans="1:16" x14ac:dyDescent="0.25">
      <c r="A188" s="44" t="s">
        <v>111</v>
      </c>
      <c r="B188" s="45">
        <v>704547</v>
      </c>
      <c r="C188" s="45">
        <v>712952</v>
      </c>
      <c r="D188" s="45">
        <v>585116</v>
      </c>
      <c r="E188" s="45">
        <v>594043</v>
      </c>
      <c r="F188" s="45">
        <v>581932</v>
      </c>
      <c r="G188" s="45">
        <v>600312</v>
      </c>
      <c r="H188" s="45">
        <v>596726</v>
      </c>
      <c r="I188" s="45">
        <v>601435</v>
      </c>
      <c r="J188" s="45">
        <v>627170</v>
      </c>
      <c r="K188" s="45">
        <v>659113</v>
      </c>
      <c r="L188" s="45">
        <v>684888</v>
      </c>
      <c r="M188" s="45">
        <v>665751.5</v>
      </c>
      <c r="O188" s="68">
        <f>SUM(B188:M188)</f>
        <v>7613985.5</v>
      </c>
      <c r="P188" s="68">
        <f>O188</f>
        <v>7613985.5</v>
      </c>
    </row>
    <row r="189" spans="1:16" ht="18" x14ac:dyDescent="0.25">
      <c r="A189" s="44" t="s">
        <v>116</v>
      </c>
      <c r="B189" s="45">
        <v>98636.58</v>
      </c>
      <c r="C189" s="45">
        <v>99813.28</v>
      </c>
      <c r="D189" s="45">
        <v>81916.240000000005</v>
      </c>
      <c r="E189" s="45">
        <v>83166.02</v>
      </c>
      <c r="F189" s="45">
        <v>81470.48</v>
      </c>
      <c r="G189" s="45">
        <v>84043.68</v>
      </c>
      <c r="H189" s="45">
        <v>83541.64</v>
      </c>
      <c r="I189" s="45">
        <v>84200.9</v>
      </c>
      <c r="J189" s="45">
        <v>87803.8</v>
      </c>
      <c r="K189" s="45">
        <v>92275.82</v>
      </c>
      <c r="L189" s="45">
        <v>95884.32</v>
      </c>
      <c r="M189" s="45">
        <v>93205.209999999992</v>
      </c>
      <c r="O189" s="68">
        <f>SUM(B189:M189)</f>
        <v>1065957.9700000002</v>
      </c>
      <c r="P189" s="68">
        <f>O189</f>
        <v>1065957.9700000002</v>
      </c>
    </row>
    <row r="190" spans="1:16" x14ac:dyDescent="0.25">
      <c r="A190" s="44" t="s">
        <v>100</v>
      </c>
      <c r="B190" s="45">
        <v>14090.94</v>
      </c>
      <c r="C190" s="45">
        <v>14259.04</v>
      </c>
      <c r="D190" s="45">
        <v>11702.32</v>
      </c>
      <c r="E190" s="45">
        <v>11880.86</v>
      </c>
      <c r="F190" s="45">
        <v>11638.64</v>
      </c>
      <c r="G190" s="45">
        <v>12006.24</v>
      </c>
      <c r="H190" s="45">
        <v>11934.52</v>
      </c>
      <c r="I190" s="45">
        <v>12028.7</v>
      </c>
      <c r="J190" s="45">
        <v>12543.4</v>
      </c>
      <c r="K190" s="45">
        <v>13182.26</v>
      </c>
      <c r="L190" s="45">
        <v>13697.76</v>
      </c>
      <c r="M190" s="45">
        <v>13315.030000000002</v>
      </c>
      <c r="O190" s="68">
        <f>SUM(B190:M190)</f>
        <v>152279.71</v>
      </c>
      <c r="P190" s="68">
        <f>O190</f>
        <v>152279.71</v>
      </c>
    </row>
    <row r="191" spans="1:16" ht="18" x14ac:dyDescent="0.25">
      <c r="A191" s="40" t="s">
        <v>118</v>
      </c>
      <c r="B191" s="41">
        <v>61</v>
      </c>
      <c r="C191" s="41">
        <v>61</v>
      </c>
      <c r="D191" s="41">
        <v>61.2</v>
      </c>
      <c r="E191" s="41">
        <v>62</v>
      </c>
      <c r="F191" s="41">
        <v>62</v>
      </c>
      <c r="G191" s="41">
        <v>62</v>
      </c>
      <c r="H191" s="41">
        <v>62</v>
      </c>
      <c r="I191" s="41">
        <v>66.8</v>
      </c>
      <c r="J191" s="41">
        <v>68.599999999999994</v>
      </c>
      <c r="K191" s="41">
        <v>70</v>
      </c>
      <c r="L191" s="41">
        <v>70</v>
      </c>
      <c r="M191" s="41">
        <v>70</v>
      </c>
      <c r="O191" s="69"/>
      <c r="P191" s="69"/>
    </row>
    <row r="192" spans="1:16" x14ac:dyDescent="0.25">
      <c r="A192" s="44" t="s">
        <v>111</v>
      </c>
      <c r="B192" s="45">
        <v>2347984.2999999998</v>
      </c>
      <c r="C192" s="45">
        <v>3449328.07</v>
      </c>
      <c r="D192" s="45">
        <v>4356896.9400000004</v>
      </c>
      <c r="E192" s="45">
        <v>3579596.2</v>
      </c>
      <c r="F192" s="45">
        <v>3602769.62</v>
      </c>
      <c r="G192" s="45">
        <v>4578331.58</v>
      </c>
      <c r="H192" s="45">
        <v>4049554.43</v>
      </c>
      <c r="I192" s="45">
        <v>4939004.08</v>
      </c>
      <c r="J192" s="45">
        <v>4766273.3600000003</v>
      </c>
      <c r="K192" s="45">
        <v>4932921.78</v>
      </c>
      <c r="L192" s="45">
        <v>4890917.6100000003</v>
      </c>
      <c r="M192" s="45">
        <v>3806520.5100000002</v>
      </c>
      <c r="O192" s="68">
        <f>SUM(B192:M192)</f>
        <v>49300098.479999997</v>
      </c>
      <c r="P192" s="68">
        <f>O192</f>
        <v>49300098.479999997</v>
      </c>
    </row>
    <row r="193" spans="1:16" ht="18" x14ac:dyDescent="0.25">
      <c r="A193" s="44" t="s">
        <v>116</v>
      </c>
      <c r="B193" s="45">
        <v>328717.8</v>
      </c>
      <c r="C193" s="45">
        <v>482905.93</v>
      </c>
      <c r="D193" s="45">
        <v>609965.56999999995</v>
      </c>
      <c r="E193" s="45">
        <v>501143.47</v>
      </c>
      <c r="F193" s="45">
        <v>504387.75</v>
      </c>
      <c r="G193" s="45">
        <v>640966.42000000004</v>
      </c>
      <c r="H193" s="45">
        <v>566937.62</v>
      </c>
      <c r="I193" s="45">
        <v>691460.57</v>
      </c>
      <c r="J193" s="45">
        <v>667278.27</v>
      </c>
      <c r="K193" s="45">
        <v>690609.05</v>
      </c>
      <c r="L193" s="45">
        <v>684728.47</v>
      </c>
      <c r="M193" s="45">
        <v>532912.88</v>
      </c>
      <c r="O193" s="68">
        <f>SUM(B193:M193)</f>
        <v>6902013.7999999998</v>
      </c>
      <c r="P193" s="68">
        <f>O193</f>
        <v>6902013.7999999998</v>
      </c>
    </row>
    <row r="194" spans="1:16" x14ac:dyDescent="0.25">
      <c r="A194" s="44" t="s">
        <v>100</v>
      </c>
      <c r="B194" s="45">
        <v>46959.69</v>
      </c>
      <c r="C194" s="45">
        <v>68986.570000000007</v>
      </c>
      <c r="D194" s="45">
        <v>87137.95</v>
      </c>
      <c r="E194" s="45">
        <v>71591.92</v>
      </c>
      <c r="F194" s="45">
        <v>72055.39</v>
      </c>
      <c r="G194" s="45">
        <v>91566.63</v>
      </c>
      <c r="H194" s="45">
        <v>80991.09</v>
      </c>
      <c r="I194" s="45">
        <v>98780.09</v>
      </c>
      <c r="J194" s="45">
        <v>95325.47</v>
      </c>
      <c r="K194" s="45">
        <v>98658.44</v>
      </c>
      <c r="L194" s="45">
        <v>97818.35</v>
      </c>
      <c r="M194" s="45">
        <v>76130.42</v>
      </c>
      <c r="O194" s="68">
        <f>SUM(B194:M194)</f>
        <v>986002.01</v>
      </c>
      <c r="P194" s="68">
        <f>O194</f>
        <v>986002.01</v>
      </c>
    </row>
    <row r="195" spans="1:16" ht="18" x14ac:dyDescent="0.25">
      <c r="A195" s="40" t="s">
        <v>119</v>
      </c>
      <c r="B195" s="41">
        <v>0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5.6</v>
      </c>
      <c r="K195" s="41">
        <v>7</v>
      </c>
      <c r="L195" s="41">
        <v>7</v>
      </c>
      <c r="M195" s="41">
        <v>7</v>
      </c>
      <c r="O195" s="69"/>
      <c r="P195" s="69"/>
    </row>
    <row r="196" spans="1:16" x14ac:dyDescent="0.25">
      <c r="A196" s="44" t="s">
        <v>111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154679.5</v>
      </c>
      <c r="K196" s="45">
        <v>181557</v>
      </c>
      <c r="L196" s="45">
        <v>215873</v>
      </c>
      <c r="M196" s="45">
        <v>225907.5</v>
      </c>
      <c r="O196" s="68">
        <f>SUM(B196:M196)</f>
        <v>778017</v>
      </c>
      <c r="P196" s="68">
        <f>O196</f>
        <v>778017</v>
      </c>
    </row>
    <row r="197" spans="1:16" ht="18" x14ac:dyDescent="0.25">
      <c r="A197" s="44" t="s">
        <v>116</v>
      </c>
      <c r="B197" s="45">
        <v>0</v>
      </c>
      <c r="C197" s="45">
        <v>0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21655.13</v>
      </c>
      <c r="K197" s="45">
        <v>25417.98</v>
      </c>
      <c r="L197" s="45">
        <v>30222.22</v>
      </c>
      <c r="M197" s="45">
        <v>31627.050000000003</v>
      </c>
      <c r="O197" s="68">
        <f>SUM(B197:M197)</f>
        <v>108922.38</v>
      </c>
      <c r="P197" s="68">
        <f>O197</f>
        <v>108922.38</v>
      </c>
    </row>
    <row r="198" spans="1:16" x14ac:dyDescent="0.25">
      <c r="A198" s="44" t="s">
        <v>100</v>
      </c>
      <c r="B198" s="45">
        <v>0</v>
      </c>
      <c r="C198" s="45">
        <v>0</v>
      </c>
      <c r="D198" s="45">
        <v>0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5">
        <v>3093.59</v>
      </c>
      <c r="K198" s="45">
        <v>3631.14</v>
      </c>
      <c r="L198" s="45">
        <v>4317.46</v>
      </c>
      <c r="M198" s="45">
        <v>4518.1499999999996</v>
      </c>
      <c r="O198" s="68">
        <f>SUM(B198:M198)</f>
        <v>15560.339999999998</v>
      </c>
      <c r="P198" s="68">
        <f>O198</f>
        <v>15560.339999999998</v>
      </c>
    </row>
    <row r="199" spans="1:16" ht="18" x14ac:dyDescent="0.25">
      <c r="A199" s="40" t="s">
        <v>120</v>
      </c>
      <c r="B199" s="41">
        <v>0</v>
      </c>
      <c r="C199" s="41">
        <v>0</v>
      </c>
      <c r="D199" s="41">
        <v>0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O199" s="68"/>
      <c r="P199" s="68"/>
    </row>
    <row r="200" spans="1:16" x14ac:dyDescent="0.25">
      <c r="A200" s="44" t="s">
        <v>111</v>
      </c>
      <c r="B200" s="45">
        <v>0</v>
      </c>
      <c r="C200" s="45">
        <v>0</v>
      </c>
      <c r="D200" s="45">
        <v>0</v>
      </c>
      <c r="E200" s="45">
        <v>0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O200" s="68">
        <f>SUM(B200:M200)</f>
        <v>0</v>
      </c>
      <c r="P200" s="68">
        <f>O200</f>
        <v>0</v>
      </c>
    </row>
    <row r="201" spans="1:16" ht="18" x14ac:dyDescent="0.25">
      <c r="A201" s="44" t="s">
        <v>116</v>
      </c>
      <c r="B201" s="45">
        <v>0</v>
      </c>
      <c r="C201" s="45">
        <v>0</v>
      </c>
      <c r="D201" s="45">
        <v>0</v>
      </c>
      <c r="E201" s="45">
        <v>0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O201" s="68">
        <f>SUM(B201:M201)</f>
        <v>0</v>
      </c>
      <c r="P201" s="68">
        <f>O201</f>
        <v>0</v>
      </c>
    </row>
    <row r="202" spans="1:16" x14ac:dyDescent="0.25">
      <c r="A202" s="44" t="s">
        <v>100</v>
      </c>
      <c r="B202" s="45">
        <v>0</v>
      </c>
      <c r="C202" s="45">
        <v>0</v>
      </c>
      <c r="D202" s="45">
        <v>0</v>
      </c>
      <c r="E202" s="45">
        <v>0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5">
        <v>0</v>
      </c>
      <c r="O202" s="68">
        <f>SUM(B202:M202)</f>
        <v>0</v>
      </c>
      <c r="P202" s="68">
        <f>O202</f>
        <v>0</v>
      </c>
    </row>
    <row r="203" spans="1:16" x14ac:dyDescent="0.25">
      <c r="A203" s="44"/>
      <c r="B203" s="45"/>
      <c r="C203" s="45"/>
      <c r="D203" s="45"/>
      <c r="E203" s="45"/>
      <c r="I203" s="35"/>
      <c r="O203" s="68"/>
      <c r="P203" s="68"/>
    </row>
    <row r="204" spans="1:16" x14ac:dyDescent="0.25">
      <c r="A204" s="54" t="s">
        <v>113</v>
      </c>
      <c r="B204" s="51"/>
      <c r="C204" s="51"/>
      <c r="D204" s="51"/>
      <c r="E204" s="51"/>
      <c r="I204" s="35"/>
      <c r="O204" s="70"/>
      <c r="P204" s="70"/>
    </row>
    <row r="205" spans="1:16" x14ac:dyDescent="0.25">
      <c r="A205" s="40" t="s">
        <v>99</v>
      </c>
      <c r="B205" s="58"/>
      <c r="C205" s="58"/>
      <c r="D205" s="41">
        <v>40</v>
      </c>
      <c r="E205" s="41">
        <v>40</v>
      </c>
      <c r="F205" s="41">
        <v>40</v>
      </c>
      <c r="G205" s="41">
        <v>42.2</v>
      </c>
      <c r="H205" s="41">
        <v>43</v>
      </c>
      <c r="I205" s="41">
        <v>43</v>
      </c>
      <c r="J205" s="41">
        <v>43</v>
      </c>
      <c r="K205" s="41">
        <v>43</v>
      </c>
      <c r="L205" s="41">
        <v>43</v>
      </c>
      <c r="M205" s="41">
        <v>43</v>
      </c>
      <c r="O205" s="70"/>
      <c r="P205" s="70"/>
    </row>
    <row r="206" spans="1:16" x14ac:dyDescent="0.25">
      <c r="A206" s="44" t="s">
        <v>111</v>
      </c>
      <c r="B206" s="58"/>
      <c r="C206" s="58"/>
      <c r="D206" s="45">
        <v>866366</v>
      </c>
      <c r="E206" s="45">
        <v>5307614.5</v>
      </c>
      <c r="F206" s="45">
        <v>5311556.25</v>
      </c>
      <c r="G206" s="45">
        <v>5632496.5</v>
      </c>
      <c r="H206" s="45">
        <v>4427257.75</v>
      </c>
      <c r="I206" s="45">
        <v>5220362.75</v>
      </c>
      <c r="J206" s="45">
        <v>6432608.25</v>
      </c>
      <c r="K206" s="45">
        <v>6218936.5</v>
      </c>
      <c r="L206" s="45">
        <v>6634068.75</v>
      </c>
      <c r="M206" s="45">
        <v>6503011.5</v>
      </c>
      <c r="O206" s="68">
        <f>SUM(B206:M206)</f>
        <v>52554278.75</v>
      </c>
      <c r="P206" s="68">
        <f>O206</f>
        <v>52554278.75</v>
      </c>
    </row>
    <row r="207" spans="1:16" ht="18" x14ac:dyDescent="0.25">
      <c r="A207" s="44" t="s">
        <v>116</v>
      </c>
      <c r="B207" s="58"/>
      <c r="C207" s="58"/>
      <c r="D207" s="45">
        <v>121291.24</v>
      </c>
      <c r="E207" s="45">
        <v>743066.03</v>
      </c>
      <c r="F207" s="45">
        <v>743617.88</v>
      </c>
      <c r="G207" s="45">
        <v>788549.51</v>
      </c>
      <c r="H207" s="45">
        <v>619816.1</v>
      </c>
      <c r="I207" s="45">
        <v>730850.79</v>
      </c>
      <c r="J207" s="45">
        <v>900565.16</v>
      </c>
      <c r="K207" s="45">
        <v>870651.14</v>
      </c>
      <c r="L207" s="45">
        <v>928769.6399999999</v>
      </c>
      <c r="M207" s="45">
        <v>910421.61</v>
      </c>
      <c r="O207" s="68">
        <f>SUM(B207:M207)</f>
        <v>7357599.0999999996</v>
      </c>
      <c r="P207" s="68">
        <f>O207</f>
        <v>7357599.0999999996</v>
      </c>
    </row>
    <row r="208" spans="1:16" x14ac:dyDescent="0.25">
      <c r="A208" s="44" t="s">
        <v>100</v>
      </c>
      <c r="B208" s="58"/>
      <c r="C208" s="58"/>
      <c r="D208" s="45">
        <v>17327.32</v>
      </c>
      <c r="E208" s="45">
        <v>106152.29</v>
      </c>
      <c r="F208" s="45">
        <v>106231.13</v>
      </c>
      <c r="G208" s="45">
        <v>112649.93</v>
      </c>
      <c r="H208" s="45">
        <v>88545.17</v>
      </c>
      <c r="I208" s="45">
        <v>104407.26</v>
      </c>
      <c r="J208" s="45">
        <v>128652.17</v>
      </c>
      <c r="K208" s="45">
        <v>124378.75</v>
      </c>
      <c r="L208" s="45">
        <v>132681.38999999998</v>
      </c>
      <c r="M208" s="45">
        <v>130060.23</v>
      </c>
      <c r="O208" s="68">
        <f>SUM(B208:M208)</f>
        <v>1051085.6400000001</v>
      </c>
      <c r="P208" s="68">
        <f>O208</f>
        <v>1051085.6400000001</v>
      </c>
    </row>
    <row r="209" spans="1:16" ht="18" x14ac:dyDescent="0.25">
      <c r="A209" s="40" t="s">
        <v>117</v>
      </c>
      <c r="B209" s="58"/>
      <c r="C209" s="58"/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O209" s="69"/>
      <c r="P209" s="69"/>
    </row>
    <row r="210" spans="1:16" x14ac:dyDescent="0.25">
      <c r="A210" s="44" t="s">
        <v>111</v>
      </c>
      <c r="B210" s="58"/>
      <c r="C210" s="58"/>
      <c r="D210" s="45">
        <v>0</v>
      </c>
      <c r="E210" s="45">
        <v>0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O210" s="68">
        <f>SUM(B210:M210)</f>
        <v>0</v>
      </c>
      <c r="P210" s="68">
        <f>O210</f>
        <v>0</v>
      </c>
    </row>
    <row r="211" spans="1:16" ht="18" x14ac:dyDescent="0.25">
      <c r="A211" s="44" t="s">
        <v>116</v>
      </c>
      <c r="B211" s="58"/>
      <c r="C211" s="58"/>
      <c r="D211" s="45">
        <v>0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O211" s="68">
        <f>SUM(B211:M211)</f>
        <v>0</v>
      </c>
      <c r="P211" s="68">
        <f>O211</f>
        <v>0</v>
      </c>
    </row>
    <row r="212" spans="1:16" x14ac:dyDescent="0.25">
      <c r="A212" s="44" t="s">
        <v>100</v>
      </c>
      <c r="B212" s="58"/>
      <c r="C212" s="58"/>
      <c r="D212" s="45">
        <v>0</v>
      </c>
      <c r="E212" s="45">
        <v>0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O212" s="68">
        <f>SUM(B212:M212)</f>
        <v>0</v>
      </c>
      <c r="P212" s="68">
        <f>O212</f>
        <v>0</v>
      </c>
    </row>
    <row r="213" spans="1:16" ht="18" x14ac:dyDescent="0.25">
      <c r="A213" s="40" t="s">
        <v>118</v>
      </c>
      <c r="B213" s="58"/>
      <c r="C213" s="58"/>
      <c r="D213" s="41">
        <v>40</v>
      </c>
      <c r="E213" s="41">
        <v>40</v>
      </c>
      <c r="F213" s="41">
        <v>40</v>
      </c>
      <c r="G213" s="41">
        <v>42.2</v>
      </c>
      <c r="H213" s="41">
        <v>43</v>
      </c>
      <c r="I213" s="41">
        <v>43</v>
      </c>
      <c r="J213" s="41">
        <v>43</v>
      </c>
      <c r="K213" s="41">
        <v>43</v>
      </c>
      <c r="L213" s="41">
        <v>43</v>
      </c>
      <c r="M213" s="41">
        <v>43</v>
      </c>
      <c r="O213" s="69"/>
      <c r="P213" s="69"/>
    </row>
    <row r="214" spans="1:16" x14ac:dyDescent="0.25">
      <c r="A214" s="44" t="s">
        <v>111</v>
      </c>
      <c r="B214" s="58"/>
      <c r="C214" s="58"/>
      <c r="D214" s="45">
        <v>866366</v>
      </c>
      <c r="E214" s="45">
        <v>5307614.5</v>
      </c>
      <c r="F214" s="45">
        <v>5311556.25</v>
      </c>
      <c r="G214" s="45">
        <v>5632496.5</v>
      </c>
      <c r="H214" s="45">
        <v>4427257.75</v>
      </c>
      <c r="I214" s="45">
        <v>5220362.75</v>
      </c>
      <c r="J214" s="45">
        <v>6432608.25</v>
      </c>
      <c r="K214" s="45">
        <v>6218936.5</v>
      </c>
      <c r="L214" s="45">
        <v>6634068.75</v>
      </c>
      <c r="M214" s="45">
        <v>6503011.5</v>
      </c>
      <c r="O214" s="68">
        <f>SUM(B214:M214)</f>
        <v>52554278.75</v>
      </c>
      <c r="P214" s="68">
        <f>O214</f>
        <v>52554278.75</v>
      </c>
    </row>
    <row r="215" spans="1:16" ht="18" x14ac:dyDescent="0.25">
      <c r="A215" s="44" t="s">
        <v>116</v>
      </c>
      <c r="B215" s="58"/>
      <c r="C215" s="58"/>
      <c r="D215" s="45">
        <v>121291.24</v>
      </c>
      <c r="E215" s="45">
        <v>743066.03</v>
      </c>
      <c r="F215" s="45">
        <v>743617.88</v>
      </c>
      <c r="G215" s="45">
        <v>788549.51</v>
      </c>
      <c r="H215" s="45">
        <v>619816.1</v>
      </c>
      <c r="I215" s="45">
        <v>730850.79</v>
      </c>
      <c r="J215" s="45">
        <v>900565.16</v>
      </c>
      <c r="K215" s="45">
        <v>870651.14</v>
      </c>
      <c r="L215" s="45">
        <v>928769.6399999999</v>
      </c>
      <c r="M215" s="45">
        <v>910421.61</v>
      </c>
      <c r="O215" s="68">
        <f>SUM(B215:M215)</f>
        <v>7357599.0999999996</v>
      </c>
      <c r="P215" s="68">
        <f>O215</f>
        <v>7357599.0999999996</v>
      </c>
    </row>
    <row r="216" spans="1:16" x14ac:dyDescent="0.25">
      <c r="A216" s="44" t="s">
        <v>100</v>
      </c>
      <c r="B216" s="58"/>
      <c r="C216" s="58"/>
      <c r="D216" s="45">
        <v>17327.32</v>
      </c>
      <c r="E216" s="45">
        <v>106152.29</v>
      </c>
      <c r="F216" s="45">
        <v>106231.13</v>
      </c>
      <c r="G216" s="45">
        <v>112649.93</v>
      </c>
      <c r="H216" s="45">
        <v>88545.17</v>
      </c>
      <c r="I216" s="45">
        <v>104407.26</v>
      </c>
      <c r="J216" s="45">
        <v>128652.17</v>
      </c>
      <c r="K216" s="45">
        <v>124378.75</v>
      </c>
      <c r="L216" s="45">
        <v>132681.38999999998</v>
      </c>
      <c r="M216" s="45">
        <v>130060.23</v>
      </c>
      <c r="O216" s="68">
        <f>SUM(B216:M216)</f>
        <v>1051085.6400000001</v>
      </c>
      <c r="P216" s="68">
        <f>O216</f>
        <v>1051085.6400000001</v>
      </c>
    </row>
    <row r="217" spans="1:16" ht="18" x14ac:dyDescent="0.25">
      <c r="A217" s="40" t="s">
        <v>119</v>
      </c>
      <c r="B217" s="58"/>
      <c r="C217" s="58"/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0</v>
      </c>
      <c r="O217" s="69"/>
      <c r="P217" s="69"/>
    </row>
    <row r="218" spans="1:16" x14ac:dyDescent="0.25">
      <c r="A218" s="44" t="s">
        <v>111</v>
      </c>
      <c r="B218" s="58"/>
      <c r="C218" s="58"/>
      <c r="D218" s="45">
        <v>0</v>
      </c>
      <c r="E218" s="45">
        <v>0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45">
        <v>0</v>
      </c>
      <c r="O218" s="68">
        <f>SUM(B218:M218)</f>
        <v>0</v>
      </c>
      <c r="P218" s="68">
        <f>O218</f>
        <v>0</v>
      </c>
    </row>
    <row r="219" spans="1:16" ht="18" x14ac:dyDescent="0.25">
      <c r="A219" s="44" t="s">
        <v>116</v>
      </c>
      <c r="B219" s="58"/>
      <c r="C219" s="58"/>
      <c r="D219" s="45">
        <v>0</v>
      </c>
      <c r="E219" s="45">
        <v>0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O219" s="68">
        <f>SUM(B219:M219)</f>
        <v>0</v>
      </c>
      <c r="P219" s="68">
        <f>O219</f>
        <v>0</v>
      </c>
    </row>
    <row r="220" spans="1:16" x14ac:dyDescent="0.25">
      <c r="A220" s="44" t="s">
        <v>100</v>
      </c>
      <c r="B220" s="58"/>
      <c r="C220" s="58"/>
      <c r="D220" s="45">
        <v>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O220" s="68">
        <f>SUM(B220:M220)</f>
        <v>0</v>
      </c>
      <c r="P220" s="68">
        <f>O220</f>
        <v>0</v>
      </c>
    </row>
    <row r="221" spans="1:16" ht="18" x14ac:dyDescent="0.25">
      <c r="A221" s="40" t="s">
        <v>120</v>
      </c>
      <c r="B221" s="58"/>
      <c r="C221" s="58"/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0</v>
      </c>
      <c r="O221" s="68"/>
      <c r="P221" s="68"/>
    </row>
    <row r="222" spans="1:16" x14ac:dyDescent="0.25">
      <c r="A222" s="44" t="s">
        <v>111</v>
      </c>
      <c r="B222" s="58"/>
      <c r="C222" s="58"/>
      <c r="D222" s="45">
        <v>0</v>
      </c>
      <c r="E222" s="45">
        <v>0</v>
      </c>
      <c r="F222" s="45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O222" s="68">
        <f>SUM(B222:M222)</f>
        <v>0</v>
      </c>
      <c r="P222" s="68">
        <f>O222</f>
        <v>0</v>
      </c>
    </row>
    <row r="223" spans="1:16" ht="18" x14ac:dyDescent="0.25">
      <c r="A223" s="44" t="s">
        <v>116</v>
      </c>
      <c r="B223" s="58"/>
      <c r="C223" s="58"/>
      <c r="D223" s="45">
        <v>0</v>
      </c>
      <c r="E223" s="45">
        <v>0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45">
        <v>0</v>
      </c>
      <c r="O223" s="68">
        <f>SUM(B223:M223)</f>
        <v>0</v>
      </c>
      <c r="P223" s="68">
        <f>O223</f>
        <v>0</v>
      </c>
    </row>
    <row r="224" spans="1:16" x14ac:dyDescent="0.25">
      <c r="A224" s="44" t="s">
        <v>100</v>
      </c>
      <c r="B224" s="58"/>
      <c r="C224" s="58"/>
      <c r="D224" s="45">
        <v>0</v>
      </c>
      <c r="E224" s="45">
        <v>0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45">
        <v>0</v>
      </c>
      <c r="M224" s="45">
        <v>0</v>
      </c>
      <c r="O224" s="68">
        <f>SUM(B224:M224)</f>
        <v>0</v>
      </c>
      <c r="P224" s="68">
        <f>O224</f>
        <v>0</v>
      </c>
    </row>
    <row r="225" spans="1:16" x14ac:dyDescent="0.25">
      <c r="B225" s="51"/>
      <c r="C225" s="51"/>
      <c r="I225" s="45"/>
      <c r="J225" s="45"/>
      <c r="K225" s="45"/>
      <c r="L225" s="45"/>
      <c r="M225" s="45"/>
      <c r="O225" s="68"/>
      <c r="P225" s="68"/>
    </row>
    <row r="226" spans="1:16" x14ac:dyDescent="0.25">
      <c r="A226" s="39" t="s">
        <v>109</v>
      </c>
      <c r="B226" s="51"/>
      <c r="C226" s="51"/>
      <c r="D226" s="51"/>
      <c r="E226" s="51"/>
      <c r="I226" s="35"/>
      <c r="O226" s="70"/>
      <c r="P226" s="70"/>
    </row>
    <row r="227" spans="1:16" x14ac:dyDescent="0.25">
      <c r="A227" s="40" t="s">
        <v>99</v>
      </c>
      <c r="B227" s="41">
        <v>624.33333333333326</v>
      </c>
      <c r="C227" s="41">
        <v>636.33333333333337</v>
      </c>
      <c r="D227" s="41">
        <v>688.2</v>
      </c>
      <c r="E227" s="41">
        <v>693</v>
      </c>
      <c r="F227" s="41">
        <f>SUM(F7,F29,F51,F73,F95,F117,F139,F161,F183,F205)</f>
        <v>744.8</v>
      </c>
      <c r="G227" s="41">
        <v>783.4</v>
      </c>
      <c r="H227" s="41">
        <v>840.5</v>
      </c>
      <c r="I227" s="41">
        <v>841.8</v>
      </c>
      <c r="J227" s="41">
        <v>854.4</v>
      </c>
      <c r="K227" s="41">
        <v>869.4</v>
      </c>
      <c r="L227" s="41">
        <v>890.5</v>
      </c>
      <c r="M227" s="41">
        <v>904</v>
      </c>
      <c r="O227" s="68"/>
      <c r="P227" s="68"/>
    </row>
    <row r="228" spans="1:16" x14ac:dyDescent="0.25">
      <c r="A228" s="44" t="s">
        <v>111</v>
      </c>
      <c r="B228" s="45">
        <v>17558398.410000004</v>
      </c>
      <c r="C228" s="45">
        <v>34555172.189999998</v>
      </c>
      <c r="D228" s="45">
        <v>36866126.409999996</v>
      </c>
      <c r="E228" s="45">
        <v>40893425.020000003</v>
      </c>
      <c r="F228" s="45">
        <f t="shared" ref="F228:F246" si="0">SUM(F8,F30,F52,F74,F96,F118,F140,F162,F184,F206)</f>
        <v>38520402.189999998</v>
      </c>
      <c r="G228" s="45">
        <v>44080346.090000004</v>
      </c>
      <c r="H228" s="45">
        <v>43310753.249999993</v>
      </c>
      <c r="I228" s="45">
        <v>43626464.010000005</v>
      </c>
      <c r="J228" s="45">
        <v>54606617.409999996</v>
      </c>
      <c r="K228" s="45">
        <v>52889279.460000001</v>
      </c>
      <c r="L228" s="45">
        <v>51401082.789999999</v>
      </c>
      <c r="M228" s="45">
        <v>49403095.139999993</v>
      </c>
      <c r="O228" s="68">
        <f>SUM(B228:M228)</f>
        <v>507711162.37</v>
      </c>
      <c r="P228" s="68">
        <f>O228</f>
        <v>507711162.37</v>
      </c>
    </row>
    <row r="229" spans="1:16" ht="18" x14ac:dyDescent="0.25">
      <c r="A229" s="44" t="s">
        <v>116</v>
      </c>
      <c r="B229" s="45">
        <v>2458175.79</v>
      </c>
      <c r="C229" s="45">
        <v>4837724.17</v>
      </c>
      <c r="D229" s="45">
        <v>5161257.75</v>
      </c>
      <c r="E229" s="45">
        <v>5725079.5300000003</v>
      </c>
      <c r="F229" s="45">
        <f t="shared" si="0"/>
        <v>5392856.3299999991</v>
      </c>
      <c r="G229" s="45">
        <v>6171248.459999999</v>
      </c>
      <c r="H229" s="45">
        <v>6063505.5099999998</v>
      </c>
      <c r="I229" s="45">
        <v>6107704.9699999997</v>
      </c>
      <c r="J229" s="45">
        <v>7644926.5100000007</v>
      </c>
      <c r="K229" s="45">
        <v>7408209.4499999993</v>
      </c>
      <c r="L229" s="45">
        <v>7254188.8199999994</v>
      </c>
      <c r="M229" s="45">
        <v>6994213.4600000009</v>
      </c>
      <c r="O229" s="68">
        <f>SUM(B229:M229)</f>
        <v>71219090.75</v>
      </c>
      <c r="P229" s="68">
        <f>O229</f>
        <v>71219090.75</v>
      </c>
    </row>
    <row r="230" spans="1:16" x14ac:dyDescent="0.25">
      <c r="A230" s="44" t="s">
        <v>100</v>
      </c>
      <c r="B230" s="45">
        <v>351167.98</v>
      </c>
      <c r="C230" s="45">
        <v>691103.5</v>
      </c>
      <c r="D230" s="45">
        <v>737322.54999999993</v>
      </c>
      <c r="E230" s="45">
        <v>817868.50000000012</v>
      </c>
      <c r="F230" s="45">
        <f t="shared" si="0"/>
        <v>770408.06</v>
      </c>
      <c r="G230" s="45">
        <v>881606.93</v>
      </c>
      <c r="H230" s="45">
        <v>866215.22</v>
      </c>
      <c r="I230" s="45">
        <v>872529.33</v>
      </c>
      <c r="J230" s="45">
        <v>1092132.4099999999</v>
      </c>
      <c r="K230" s="45">
        <v>1057785.6799999997</v>
      </c>
      <c r="L230" s="45">
        <v>1028021.7499999999</v>
      </c>
      <c r="M230" s="45">
        <v>988061.97</v>
      </c>
      <c r="O230" s="68">
        <f>SUM(B230:M230)</f>
        <v>10154223.879999999</v>
      </c>
      <c r="P230" s="68">
        <f>O230</f>
        <v>10154223.879999999</v>
      </c>
    </row>
    <row r="231" spans="1:16" ht="18" x14ac:dyDescent="0.25">
      <c r="A231" s="40" t="s">
        <v>117</v>
      </c>
      <c r="B231" s="41">
        <v>120</v>
      </c>
      <c r="C231" s="41">
        <v>120.33333333333333</v>
      </c>
      <c r="D231" s="41">
        <v>122</v>
      </c>
      <c r="E231" s="41">
        <v>122</v>
      </c>
      <c r="F231" s="41">
        <f t="shared" si="0"/>
        <v>153.60000000000002</v>
      </c>
      <c r="G231" s="41">
        <v>165.6</v>
      </c>
      <c r="H231" s="41">
        <v>192</v>
      </c>
      <c r="I231" s="41">
        <v>196.8</v>
      </c>
      <c r="J231" s="41">
        <v>198</v>
      </c>
      <c r="K231" s="41">
        <v>200</v>
      </c>
      <c r="L231" s="41">
        <v>203</v>
      </c>
      <c r="M231" s="41">
        <v>203</v>
      </c>
      <c r="O231" s="69"/>
      <c r="P231" s="69"/>
    </row>
    <row r="232" spans="1:16" x14ac:dyDescent="0.25">
      <c r="A232" s="44" t="s">
        <v>111</v>
      </c>
      <c r="B232" s="45">
        <v>2587273</v>
      </c>
      <c r="C232" s="45">
        <v>3845277</v>
      </c>
      <c r="D232" s="45">
        <v>3327670</v>
      </c>
      <c r="E232" s="45">
        <v>3493577</v>
      </c>
      <c r="F232" s="45">
        <f t="shared" si="0"/>
        <v>4222438.05</v>
      </c>
      <c r="G232" s="45">
        <v>4327538.0999999996</v>
      </c>
      <c r="H232" s="45">
        <v>4580497.1100000003</v>
      </c>
      <c r="I232" s="45">
        <v>4761455.1900000004</v>
      </c>
      <c r="J232" s="45">
        <v>5078741.01</v>
      </c>
      <c r="K232" s="45">
        <v>5235010.0600000005</v>
      </c>
      <c r="L232" s="45">
        <v>5106522.62</v>
      </c>
      <c r="M232" s="45">
        <v>4602220.8699999992</v>
      </c>
      <c r="O232" s="68">
        <f>SUM(B232:M232)</f>
        <v>51168220.009999998</v>
      </c>
      <c r="P232" s="68">
        <f>O232</f>
        <v>51168220.009999998</v>
      </c>
    </row>
    <row r="233" spans="1:16" ht="18" x14ac:dyDescent="0.25">
      <c r="A233" s="44" t="s">
        <v>116</v>
      </c>
      <c r="B233" s="45">
        <v>362218.22</v>
      </c>
      <c r="C233" s="45">
        <v>538338.78</v>
      </c>
      <c r="D233" s="45">
        <v>465873.8</v>
      </c>
      <c r="E233" s="45">
        <v>489100.78</v>
      </c>
      <c r="F233" s="45">
        <f t="shared" si="0"/>
        <v>591141.33000000007</v>
      </c>
      <c r="G233" s="45">
        <v>605855.32999999996</v>
      </c>
      <c r="H233" s="45">
        <v>641269.57999999996</v>
      </c>
      <c r="I233" s="45">
        <v>666603.72</v>
      </c>
      <c r="J233" s="45">
        <v>711023.74</v>
      </c>
      <c r="K233" s="45">
        <v>732901.39999999991</v>
      </c>
      <c r="L233" s="45">
        <v>714913.17999999993</v>
      </c>
      <c r="M233" s="45">
        <v>644310.91999999993</v>
      </c>
      <c r="O233" s="68">
        <f>SUM(B233:M233)</f>
        <v>7163550.7799999993</v>
      </c>
      <c r="P233" s="68">
        <f>O233</f>
        <v>7163550.7799999993</v>
      </c>
    </row>
    <row r="234" spans="1:16" x14ac:dyDescent="0.25">
      <c r="A234" s="44" t="s">
        <v>100</v>
      </c>
      <c r="B234" s="45">
        <v>51745.46</v>
      </c>
      <c r="C234" s="45">
        <v>76905.539999999994</v>
      </c>
      <c r="D234" s="45">
        <v>66553.399999999994</v>
      </c>
      <c r="E234" s="45">
        <v>69871.540000000008</v>
      </c>
      <c r="F234" s="45">
        <f t="shared" si="0"/>
        <v>84448.760000000009</v>
      </c>
      <c r="G234" s="45">
        <v>86550.76</v>
      </c>
      <c r="H234" s="45">
        <v>91609.95</v>
      </c>
      <c r="I234" s="45">
        <v>95229.1</v>
      </c>
      <c r="J234" s="45">
        <v>101574.82</v>
      </c>
      <c r="K234" s="45">
        <v>104700.2</v>
      </c>
      <c r="L234" s="45">
        <v>102130.45999999999</v>
      </c>
      <c r="M234" s="45">
        <v>92044.42</v>
      </c>
      <c r="O234" s="68">
        <f>SUM(B234:M234)</f>
        <v>1023364.41</v>
      </c>
      <c r="P234" s="68">
        <f>O234</f>
        <v>1023364.41</v>
      </c>
    </row>
    <row r="235" spans="1:16" ht="18" x14ac:dyDescent="0.25">
      <c r="A235" s="40" t="s">
        <v>118</v>
      </c>
      <c r="B235" s="41">
        <v>495.33333333333331</v>
      </c>
      <c r="C235" s="41">
        <v>507</v>
      </c>
      <c r="D235" s="41">
        <v>557.20000000000005</v>
      </c>
      <c r="E235" s="41">
        <v>562</v>
      </c>
      <c r="F235" s="41">
        <f t="shared" si="0"/>
        <v>582.20000000000005</v>
      </c>
      <c r="G235" s="41">
        <v>608.79999999999995</v>
      </c>
      <c r="H235" s="41">
        <v>639.5</v>
      </c>
      <c r="I235" s="41">
        <v>642.4</v>
      </c>
      <c r="J235" s="41">
        <v>649.79999999999995</v>
      </c>
      <c r="K235" s="41">
        <v>651</v>
      </c>
      <c r="L235" s="41">
        <v>663.83333333333337</v>
      </c>
      <c r="M235" s="41">
        <v>676</v>
      </c>
      <c r="O235" s="69"/>
      <c r="P235" s="69"/>
    </row>
    <row r="236" spans="1:16" x14ac:dyDescent="0.25">
      <c r="A236" s="44" t="s">
        <v>111</v>
      </c>
      <c r="B236" s="45">
        <v>14582278.900000002</v>
      </c>
      <c r="C236" s="45">
        <v>30027038.689999998</v>
      </c>
      <c r="D236" s="45">
        <v>32715396.909999996</v>
      </c>
      <c r="E236" s="45">
        <v>36645400.920000002</v>
      </c>
      <c r="F236" s="45">
        <f t="shared" si="0"/>
        <v>33723178.640000001</v>
      </c>
      <c r="G236" s="45">
        <v>39271551.490000002</v>
      </c>
      <c r="H236" s="45">
        <v>38343746.639999993</v>
      </c>
      <c r="I236" s="45">
        <v>38683828.82</v>
      </c>
      <c r="J236" s="45">
        <v>49176196.900000006</v>
      </c>
      <c r="K236" s="45">
        <v>47254072.900000006</v>
      </c>
      <c r="L236" s="45">
        <v>45753961.670000002</v>
      </c>
      <c r="M236" s="45">
        <v>44242827.769999996</v>
      </c>
      <c r="O236" s="68">
        <f>SUM(B236:M236)</f>
        <v>450419480.24999994</v>
      </c>
      <c r="P236" s="68">
        <f>O236</f>
        <v>450419480.24999994</v>
      </c>
    </row>
    <row r="237" spans="1:16" ht="18" x14ac:dyDescent="0.25">
      <c r="A237" s="44" t="s">
        <v>116</v>
      </c>
      <c r="B237" s="45">
        <v>2041519.06</v>
      </c>
      <c r="C237" s="45">
        <v>4203785.4800000004</v>
      </c>
      <c r="D237" s="45">
        <v>4580155.62</v>
      </c>
      <c r="E237" s="45">
        <v>5130356.16</v>
      </c>
      <c r="F237" s="45">
        <f t="shared" si="0"/>
        <v>4721245.03</v>
      </c>
      <c r="G237" s="45">
        <v>5498017.2199999988</v>
      </c>
      <c r="H237" s="45">
        <v>5368124.5999999996</v>
      </c>
      <c r="I237" s="45">
        <v>5415736.0499999998</v>
      </c>
      <c r="J237" s="45">
        <v>6884667.6400000006</v>
      </c>
      <c r="K237" s="45">
        <v>6615570.2899999991</v>
      </c>
      <c r="L237" s="45">
        <v>6405554.7000000002</v>
      </c>
      <c r="M237" s="45">
        <v>6193995.9299999997</v>
      </c>
      <c r="O237" s="68">
        <f>SUM(B237:M237)</f>
        <v>63058727.780000001</v>
      </c>
      <c r="P237" s="68">
        <f>O237</f>
        <v>63058727.780000001</v>
      </c>
    </row>
    <row r="238" spans="1:16" x14ac:dyDescent="0.25">
      <c r="A238" s="44" t="s">
        <v>100</v>
      </c>
      <c r="B238" s="45">
        <v>291645.59000000003</v>
      </c>
      <c r="C238" s="45">
        <v>600540.85</v>
      </c>
      <c r="D238" s="45">
        <v>654307.96</v>
      </c>
      <c r="E238" s="45">
        <v>732908.02</v>
      </c>
      <c r="F238" s="45">
        <f t="shared" si="0"/>
        <v>674463.59</v>
      </c>
      <c r="G238" s="45">
        <v>785431.04000000004</v>
      </c>
      <c r="H238" s="45">
        <v>766875.08</v>
      </c>
      <c r="I238" s="45">
        <v>773676.63</v>
      </c>
      <c r="J238" s="45">
        <v>983524</v>
      </c>
      <c r="K238" s="45">
        <v>945081.55</v>
      </c>
      <c r="L238" s="45">
        <v>915079.32000000007</v>
      </c>
      <c r="M238" s="45">
        <v>884856.62</v>
      </c>
      <c r="O238" s="68">
        <f>SUM(B238:M238)</f>
        <v>9008390.25</v>
      </c>
      <c r="P238" s="68">
        <f>O238</f>
        <v>9008390.25</v>
      </c>
    </row>
    <row r="239" spans="1:16" ht="18" x14ac:dyDescent="0.25">
      <c r="A239" s="40" t="s">
        <v>119</v>
      </c>
      <c r="B239" s="41">
        <v>9</v>
      </c>
      <c r="C239" s="41">
        <v>9</v>
      </c>
      <c r="D239" s="41">
        <v>9</v>
      </c>
      <c r="E239" s="41">
        <v>9</v>
      </c>
      <c r="F239" s="41">
        <f t="shared" si="0"/>
        <v>9</v>
      </c>
      <c r="G239" s="41">
        <v>9</v>
      </c>
      <c r="H239" s="41">
        <v>9</v>
      </c>
      <c r="I239" s="41">
        <v>2.6</v>
      </c>
      <c r="J239" s="41">
        <v>6.6</v>
      </c>
      <c r="K239" s="41">
        <v>8</v>
      </c>
      <c r="L239" s="41">
        <v>8</v>
      </c>
      <c r="M239" s="41">
        <v>8</v>
      </c>
      <c r="O239" s="69"/>
      <c r="P239" s="69"/>
    </row>
    <row r="240" spans="1:16" x14ac:dyDescent="0.25">
      <c r="A240" s="44" t="s">
        <v>111</v>
      </c>
      <c r="B240" s="45">
        <v>388846.51</v>
      </c>
      <c r="C240" s="45">
        <v>682856.5</v>
      </c>
      <c r="D240" s="45">
        <v>823059.5</v>
      </c>
      <c r="E240" s="45">
        <v>754447.1</v>
      </c>
      <c r="F240" s="45">
        <f t="shared" si="0"/>
        <v>574785.5</v>
      </c>
      <c r="G240" s="45">
        <v>481256.5</v>
      </c>
      <c r="H240" s="45">
        <v>386509.5</v>
      </c>
      <c r="I240" s="45">
        <v>181180</v>
      </c>
      <c r="J240" s="45">
        <v>351679.5</v>
      </c>
      <c r="K240" s="45">
        <v>389284</v>
      </c>
      <c r="L240" s="45">
        <v>369901</v>
      </c>
      <c r="M240" s="45">
        <v>329281.5</v>
      </c>
      <c r="O240" s="68">
        <f>SUM(B240:M240)</f>
        <v>5713087.1099999994</v>
      </c>
      <c r="P240" s="68">
        <f>O240</f>
        <v>5713087.1099999994</v>
      </c>
    </row>
    <row r="241" spans="1:16" ht="18" x14ac:dyDescent="0.25">
      <c r="A241" s="44" t="s">
        <v>116</v>
      </c>
      <c r="B241" s="45">
        <v>54438.51</v>
      </c>
      <c r="C241" s="45">
        <v>95599.91</v>
      </c>
      <c r="D241" s="45">
        <v>115228.33</v>
      </c>
      <c r="E241" s="45">
        <v>105622.59</v>
      </c>
      <c r="F241" s="45">
        <f t="shared" si="0"/>
        <v>80469.97</v>
      </c>
      <c r="G241" s="45">
        <v>67375.91</v>
      </c>
      <c r="H241" s="45">
        <v>54111.33</v>
      </c>
      <c r="I241" s="45">
        <v>25365.200000000001</v>
      </c>
      <c r="J241" s="45">
        <v>49235.13</v>
      </c>
      <c r="K241" s="45">
        <v>54499.76</v>
      </c>
      <c r="L241" s="45">
        <v>51786.14</v>
      </c>
      <c r="M241" s="45">
        <v>46099.41</v>
      </c>
      <c r="O241" s="68">
        <f>SUM(B241:M241)</f>
        <v>799832.19</v>
      </c>
      <c r="P241" s="68">
        <f>O241</f>
        <v>799832.19</v>
      </c>
    </row>
    <row r="242" spans="1:16" x14ac:dyDescent="0.25">
      <c r="A242" s="44" t="s">
        <v>100</v>
      </c>
      <c r="B242" s="45">
        <v>7776.93</v>
      </c>
      <c r="C242" s="45">
        <v>13657.13</v>
      </c>
      <c r="D242" s="45">
        <v>16461.190000000002</v>
      </c>
      <c r="E242" s="45">
        <v>15088.94</v>
      </c>
      <c r="F242" s="45">
        <f t="shared" si="0"/>
        <v>11495.71</v>
      </c>
      <c r="G242" s="45">
        <v>9625.1299999999992</v>
      </c>
      <c r="H242" s="45">
        <v>7730.19</v>
      </c>
      <c r="I242" s="45">
        <v>3623.6</v>
      </c>
      <c r="J242" s="45">
        <v>7033.59</v>
      </c>
      <c r="K242" s="45">
        <v>7785.68</v>
      </c>
      <c r="L242" s="45">
        <v>7398.0199999999995</v>
      </c>
      <c r="M242" s="45">
        <v>6585.6299999999992</v>
      </c>
      <c r="O242" s="68">
        <f>SUM(B242:M242)</f>
        <v>114261.74</v>
      </c>
      <c r="P242" s="68">
        <f>O242</f>
        <v>114261.74</v>
      </c>
    </row>
    <row r="243" spans="1:16" ht="18" x14ac:dyDescent="0.25">
      <c r="A243" s="40" t="s">
        <v>120</v>
      </c>
      <c r="B243" s="41">
        <v>0</v>
      </c>
      <c r="C243" s="41">
        <v>0</v>
      </c>
      <c r="D243" s="41">
        <v>0</v>
      </c>
      <c r="E243" s="41">
        <v>0</v>
      </c>
      <c r="F243" s="41">
        <f t="shared" si="0"/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10.4</v>
      </c>
      <c r="L243" s="41">
        <v>15.666666666666666</v>
      </c>
      <c r="M243" s="41">
        <v>17</v>
      </c>
      <c r="O243" s="68"/>
      <c r="P243" s="68"/>
    </row>
    <row r="244" spans="1:16" x14ac:dyDescent="0.25">
      <c r="A244" s="44" t="s">
        <v>111</v>
      </c>
      <c r="B244" s="45">
        <v>0</v>
      </c>
      <c r="C244" s="45">
        <v>0</v>
      </c>
      <c r="D244" s="45">
        <v>0</v>
      </c>
      <c r="E244" s="45">
        <v>0</v>
      </c>
      <c r="F244" s="45">
        <f t="shared" si="0"/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10912.5</v>
      </c>
      <c r="L244" s="45">
        <v>170697.5</v>
      </c>
      <c r="M244" s="45">
        <v>228765</v>
      </c>
      <c r="O244" s="68">
        <f>SUM(B244:M244)</f>
        <v>410375</v>
      </c>
      <c r="P244" s="68">
        <f>O244</f>
        <v>410375</v>
      </c>
    </row>
    <row r="245" spans="1:16" ht="18" x14ac:dyDescent="0.25">
      <c r="A245" s="44" t="s">
        <v>116</v>
      </c>
      <c r="B245" s="45">
        <v>0</v>
      </c>
      <c r="C245" s="45">
        <v>0</v>
      </c>
      <c r="D245" s="45">
        <v>0</v>
      </c>
      <c r="E245" s="45">
        <v>0</v>
      </c>
      <c r="F245" s="45">
        <f t="shared" si="0"/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5238</v>
      </c>
      <c r="L245" s="45">
        <v>81934.8</v>
      </c>
      <c r="M245" s="45">
        <v>109807.2</v>
      </c>
      <c r="O245" s="68">
        <f>SUM(B245:M245)</f>
        <v>196980</v>
      </c>
      <c r="P245" s="68">
        <f>O245</f>
        <v>196980</v>
      </c>
    </row>
    <row r="246" spans="1:16" x14ac:dyDescent="0.25">
      <c r="A246" s="44" t="s">
        <v>100</v>
      </c>
      <c r="B246" s="45">
        <v>0</v>
      </c>
      <c r="C246" s="45">
        <v>0</v>
      </c>
      <c r="D246" s="45">
        <v>0</v>
      </c>
      <c r="E246" s="45">
        <v>0</v>
      </c>
      <c r="F246" s="45">
        <f t="shared" si="0"/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218.25</v>
      </c>
      <c r="L246" s="45">
        <v>3413.9500000000003</v>
      </c>
      <c r="M246" s="45">
        <v>4575.3</v>
      </c>
      <c r="O246" s="68">
        <f>SUM(B246:M246)</f>
        <v>8207.5</v>
      </c>
      <c r="P246" s="68">
        <f>O246</f>
        <v>8207.5</v>
      </c>
    </row>
    <row r="248" spans="1:16" x14ac:dyDescent="0.25"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</row>
    <row r="249" spans="1:16" x14ac:dyDescent="0.25">
      <c r="I249" s="35"/>
    </row>
    <row r="250" spans="1:16" x14ac:dyDescent="0.25">
      <c r="I250" s="35"/>
    </row>
    <row r="251" spans="1:16" x14ac:dyDescent="0.25">
      <c r="I251" s="35"/>
    </row>
    <row r="252" spans="1:16" x14ac:dyDescent="0.25"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</row>
    <row r="253" spans="1:16" x14ac:dyDescent="0.25">
      <c r="I253" s="35"/>
    </row>
    <row r="254" spans="1:16" x14ac:dyDescent="0.25">
      <c r="I254" s="35"/>
    </row>
    <row r="255" spans="1:16" x14ac:dyDescent="0.25">
      <c r="I255" s="35"/>
    </row>
    <row r="256" spans="1:16" x14ac:dyDescent="0.25"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</row>
    <row r="257" spans="2:13" x14ac:dyDescent="0.25">
      <c r="I257" s="35"/>
    </row>
    <row r="258" spans="2:13" x14ac:dyDescent="0.25">
      <c r="I258" s="35"/>
    </row>
    <row r="259" spans="2:13" x14ac:dyDescent="0.25">
      <c r="I259" s="35"/>
    </row>
    <row r="260" spans="2:13" x14ac:dyDescent="0.25"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</row>
    <row r="261" spans="2:13" x14ac:dyDescent="0.25">
      <c r="I261" s="35"/>
    </row>
    <row r="262" spans="2:13" x14ac:dyDescent="0.25">
      <c r="I262" s="35"/>
    </row>
    <row r="263" spans="2:13" x14ac:dyDescent="0.25">
      <c r="I263" s="35"/>
    </row>
    <row r="264" spans="2:13" x14ac:dyDescent="0.25"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</row>
    <row r="265" spans="2:13" x14ac:dyDescent="0.25">
      <c r="F265" s="85"/>
    </row>
    <row r="266" spans="2:13" x14ac:dyDescent="0.25">
      <c r="F266" s="85"/>
    </row>
    <row r="267" spans="2:13" x14ac:dyDescent="0.25">
      <c r="F267" s="85"/>
    </row>
    <row r="268" spans="2:13" x14ac:dyDescent="0.25">
      <c r="F268" s="85"/>
    </row>
  </sheetData>
  <mergeCells count="2">
    <mergeCell ref="A3:G3"/>
    <mergeCell ref="H3:N3"/>
  </mergeCells>
  <phoneticPr fontId="4" type="noConversion"/>
  <pageMargins left="0.38" right="0.25" top="0.5" bottom="0.49" header="0.5" footer="0.5"/>
  <pageSetup scale="59" orientation="landscape" r:id="rId1"/>
  <headerFooter alignWithMargins="0"/>
  <rowBreaks count="5" manualBreakCount="5">
    <brk id="48" max="16383" man="1"/>
    <brk id="92" max="16383" man="1"/>
    <brk id="137" max="16383" man="1"/>
    <brk id="181" max="16383" man="1"/>
    <brk id="225" max="16383" man="1"/>
  </rowBreaks>
  <colBreaks count="1" manualBreakCount="1">
    <brk id="7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/>
  </sheetViews>
  <sheetFormatPr defaultRowHeight="15.75" x14ac:dyDescent="0.25"/>
  <cols>
    <col min="1" max="1" width="8.5703125" style="35" customWidth="1"/>
    <col min="2" max="2" width="19.28515625" style="35" customWidth="1"/>
    <col min="3" max="3" width="24" style="35" customWidth="1"/>
    <col min="4" max="4" width="30.28515625" style="35" customWidth="1"/>
    <col min="5" max="5" width="18.5703125" style="35" customWidth="1"/>
    <col min="6" max="6" width="25.140625" style="35" customWidth="1"/>
    <col min="7" max="16384" width="9.140625" style="35"/>
  </cols>
  <sheetData>
    <row r="1" spans="1:8" x14ac:dyDescent="0.25">
      <c r="A1" s="43" t="s">
        <v>86</v>
      </c>
    </row>
    <row r="2" spans="1:8" x14ac:dyDescent="0.25">
      <c r="A2" s="43"/>
    </row>
    <row r="3" spans="1:8" ht="16.5" customHeight="1" x14ac:dyDescent="0.25">
      <c r="A3" s="62" t="s">
        <v>121</v>
      </c>
    </row>
    <row r="4" spans="1:8" ht="35.25" customHeight="1" x14ac:dyDescent="0.25">
      <c r="A4" s="81" t="s">
        <v>122</v>
      </c>
      <c r="B4" s="82"/>
      <c r="C4" s="82"/>
      <c r="D4" s="82"/>
      <c r="E4" s="82"/>
      <c r="F4" s="82"/>
      <c r="G4" s="63"/>
      <c r="H4" s="63"/>
    </row>
    <row r="5" spans="1:8" ht="18" x14ac:dyDescent="0.25">
      <c r="A5" s="83" t="s">
        <v>123</v>
      </c>
      <c r="B5" s="83"/>
      <c r="C5" s="83"/>
      <c r="D5" s="83"/>
      <c r="E5" s="83"/>
      <c r="F5" s="83"/>
    </row>
    <row r="6" spans="1:8" ht="15" customHeight="1" x14ac:dyDescent="0.25">
      <c r="A6" s="83" t="s">
        <v>124</v>
      </c>
      <c r="B6" s="84"/>
      <c r="C6" s="84"/>
      <c r="D6" s="84"/>
      <c r="E6" s="84"/>
      <c r="F6" s="84"/>
    </row>
    <row r="7" spans="1:8" ht="35.25" customHeight="1" x14ac:dyDescent="0.25">
      <c r="A7" s="81" t="s">
        <v>125</v>
      </c>
      <c r="B7" s="82"/>
      <c r="C7" s="82"/>
      <c r="D7" s="82"/>
      <c r="E7" s="82"/>
      <c r="F7" s="82"/>
    </row>
    <row r="8" spans="1:8" ht="27.75" customHeight="1" x14ac:dyDescent="0.25">
      <c r="A8" s="81" t="s">
        <v>126</v>
      </c>
      <c r="B8" s="82"/>
      <c r="C8" s="82"/>
      <c r="D8" s="82"/>
      <c r="E8" s="82"/>
      <c r="F8" s="82"/>
    </row>
  </sheetData>
  <mergeCells count="5">
    <mergeCell ref="A8:F8"/>
    <mergeCell ref="A4:F4"/>
    <mergeCell ref="A5:F5"/>
    <mergeCell ref="A6:F6"/>
    <mergeCell ref="A7:F7"/>
  </mergeCells>
  <phoneticPr fontId="4" type="noConversion"/>
  <pageMargins left="0.75" right="0.75" top="1" bottom="1" header="0.5" footer="0.5"/>
  <pageSetup scale="9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79"/>
      <c r="B1" s="79"/>
      <c r="C1" s="79"/>
      <c r="D1" s="79"/>
      <c r="E1" s="79"/>
      <c r="F1" s="79"/>
      <c r="G1" s="79"/>
      <c r="H1" s="79"/>
    </row>
    <row r="2" spans="1:8" ht="18" x14ac:dyDescent="0.25">
      <c r="A2" s="73" t="s">
        <v>22</v>
      </c>
      <c r="B2" s="74"/>
      <c r="C2" s="74"/>
      <c r="D2" s="74"/>
      <c r="E2" s="74"/>
      <c r="F2" s="74"/>
      <c r="G2" s="74"/>
      <c r="H2" s="7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8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25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6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77" t="s">
        <v>51</v>
      </c>
      <c r="B40" s="77"/>
      <c r="C40" s="77"/>
      <c r="D40" s="77"/>
      <c r="E40" s="77"/>
      <c r="F40" s="77"/>
      <c r="G40" s="77"/>
      <c r="H40" s="77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25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8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25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8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30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30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30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30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30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6">
        <f>B59+B49+B37+B26+B15</f>
        <v>9968</v>
      </c>
      <c r="I70" s="13"/>
    </row>
    <row r="71" spans="1:9" x14ac:dyDescent="0.2">
      <c r="B71" s="28"/>
      <c r="D71" s="13"/>
      <c r="F71" s="13"/>
      <c r="H71" s="13"/>
    </row>
    <row r="72" spans="1:9" x14ac:dyDescent="0.2">
      <c r="H72" s="13"/>
    </row>
    <row r="73" spans="1:9" ht="76.5" customHeight="1" x14ac:dyDescent="0.2">
      <c r="A73" s="77" t="s">
        <v>51</v>
      </c>
      <c r="B73" s="77"/>
      <c r="C73" s="77"/>
      <c r="D73" s="77"/>
      <c r="E73" s="77"/>
      <c r="F73" s="77"/>
      <c r="G73" s="77"/>
      <c r="H73" s="77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  <row r="77" spans="1:9" x14ac:dyDescent="0.2">
      <c r="A77" s="29"/>
    </row>
  </sheetData>
  <mergeCells count="4">
    <mergeCell ref="A1:H1"/>
    <mergeCell ref="A2:H2"/>
    <mergeCell ref="A40:H40"/>
    <mergeCell ref="A73:H73"/>
  </mergeCells>
  <phoneticPr fontId="4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77" t="s">
        <v>51</v>
      </c>
      <c r="B72" s="77"/>
      <c r="C72" s="77"/>
      <c r="D72" s="77"/>
      <c r="E72" s="77"/>
      <c r="F72" s="7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31">
        <v>2781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8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77" t="s">
        <v>51</v>
      </c>
      <c r="B72" s="77"/>
      <c r="C72" s="77"/>
      <c r="D72" s="77"/>
      <c r="E72" s="77"/>
      <c r="F72" s="7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3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8">
        <f>B58+B48+B36+B25+B15</f>
        <v>9907</v>
      </c>
    </row>
    <row r="72" spans="1:6" ht="76.5" customHeight="1" x14ac:dyDescent="0.2">
      <c r="A72" s="77" t="s">
        <v>51</v>
      </c>
      <c r="B72" s="77"/>
      <c r="C72" s="77"/>
      <c r="D72" s="77"/>
      <c r="E72" s="77"/>
      <c r="F72" s="77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72"/>
      <c r="B1" s="72"/>
      <c r="C1" s="72"/>
      <c r="D1" s="72"/>
      <c r="E1" s="72"/>
      <c r="F1" s="72"/>
    </row>
    <row r="2" spans="1:7" ht="26.25" customHeight="1" x14ac:dyDescent="0.25">
      <c r="A2" s="73" t="s">
        <v>22</v>
      </c>
      <c r="B2" s="74"/>
      <c r="C2" s="74"/>
      <c r="D2" s="74"/>
      <c r="E2" s="74"/>
      <c r="F2" s="74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2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2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2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2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8">
        <v>9734</v>
      </c>
    </row>
    <row r="72" spans="1:6" ht="76.5" customHeight="1" x14ac:dyDescent="0.2">
      <c r="A72" s="77" t="s">
        <v>51</v>
      </c>
      <c r="B72" s="77"/>
      <c r="C72" s="77"/>
      <c r="D72" s="77"/>
      <c r="E72" s="77"/>
      <c r="F72" s="77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9"/>
      <c r="B1" s="79"/>
      <c r="C1" s="79"/>
      <c r="D1" s="79"/>
      <c r="E1" s="79"/>
      <c r="F1" s="79"/>
      <c r="G1" s="79"/>
      <c r="H1" s="79"/>
    </row>
    <row r="2" spans="1:8" ht="18" x14ac:dyDescent="0.25">
      <c r="A2" s="73" t="s">
        <v>22</v>
      </c>
      <c r="B2" s="74"/>
      <c r="C2" s="74"/>
      <c r="D2" s="74"/>
      <c r="E2" s="74"/>
      <c r="F2" s="74"/>
      <c r="G2" s="74"/>
      <c r="H2" s="7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8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6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77" t="s">
        <v>51</v>
      </c>
      <c r="B39" s="77"/>
      <c r="C39" s="77"/>
      <c r="D39" s="77"/>
      <c r="E39" s="77"/>
      <c r="F39" s="77"/>
      <c r="G39" s="77"/>
      <c r="H39" s="77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6">
        <v>7996</v>
      </c>
    </row>
    <row r="60" spans="1:8" x14ac:dyDescent="0.2">
      <c r="B60" s="28"/>
    </row>
    <row r="62" spans="1:8" ht="76.5" customHeight="1" x14ac:dyDescent="0.2">
      <c r="A62" s="77" t="s">
        <v>51</v>
      </c>
      <c r="B62" s="77"/>
      <c r="C62" s="77"/>
      <c r="D62" s="77"/>
      <c r="E62" s="77"/>
      <c r="F62" s="77"/>
      <c r="G62" s="77"/>
      <c r="H62" s="77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H1"/>
    <mergeCell ref="A2:H2"/>
    <mergeCell ref="A39:H39"/>
    <mergeCell ref="A62:H62"/>
  </mergeCells>
  <phoneticPr fontId="4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9"/>
      <c r="B1" s="79"/>
      <c r="C1" s="79"/>
      <c r="D1" s="79"/>
      <c r="E1" s="79"/>
      <c r="F1" s="79"/>
    </row>
    <row r="2" spans="1:6" ht="18" x14ac:dyDescent="0.25">
      <c r="A2" s="73" t="s">
        <v>22</v>
      </c>
      <c r="B2" s="74"/>
      <c r="C2" s="74"/>
      <c r="D2" s="74"/>
      <c r="E2" s="74"/>
      <c r="F2" s="7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7" t="s">
        <v>51</v>
      </c>
      <c r="B39" s="77"/>
      <c r="C39" s="77"/>
      <c r="D39" s="77"/>
      <c r="E39" s="77"/>
      <c r="F39" s="7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8">
        <f>SUM(B48,B36,B25,B15)</f>
        <v>7996</v>
      </c>
    </row>
    <row r="62" spans="1:6" ht="76.5" customHeight="1" x14ac:dyDescent="0.2">
      <c r="A62" s="77" t="s">
        <v>51</v>
      </c>
      <c r="B62" s="77"/>
      <c r="C62" s="77"/>
      <c r="D62" s="77"/>
      <c r="E62" s="77"/>
      <c r="F62" s="77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75"/>
      <c r="B1" s="75"/>
      <c r="C1" s="75"/>
      <c r="D1" s="75"/>
      <c r="E1" s="75"/>
      <c r="F1" s="75"/>
      <c r="G1" s="75"/>
      <c r="H1" s="75"/>
      <c r="I1"/>
    </row>
    <row r="2" spans="1:9" ht="26.25" customHeight="1" x14ac:dyDescent="0.25">
      <c r="A2" s="73" t="s">
        <v>22</v>
      </c>
      <c r="B2" s="73"/>
      <c r="C2" s="73"/>
      <c r="D2" s="73"/>
      <c r="E2" s="73"/>
      <c r="F2" s="73"/>
      <c r="G2" s="73"/>
      <c r="H2" s="73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2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2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2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2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2"/>
    </row>
    <row r="14" spans="1:9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H1"/>
    <mergeCell ref="A2:H2"/>
  </mergeCells>
  <phoneticPr fontId="4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72"/>
      <c r="B1" s="72"/>
      <c r="C1" s="72"/>
      <c r="D1" s="72"/>
      <c r="E1" s="72"/>
      <c r="F1" s="72"/>
    </row>
    <row r="2" spans="1:8" ht="26.25" customHeight="1" x14ac:dyDescent="0.25">
      <c r="A2" s="73" t="s">
        <v>22</v>
      </c>
      <c r="B2" s="74"/>
      <c r="C2" s="74"/>
      <c r="D2" s="74"/>
      <c r="E2" s="74"/>
      <c r="F2" s="74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2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2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2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2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2"/>
      <c r="H13" s="13"/>
    </row>
    <row r="14" spans="1:8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72"/>
      <c r="B1" s="72"/>
      <c r="C1" s="72"/>
      <c r="D1" s="72"/>
      <c r="E1" s="72"/>
      <c r="F1" s="72"/>
    </row>
    <row r="2" spans="1:9" ht="26.25" customHeight="1" x14ac:dyDescent="0.25">
      <c r="A2" s="73" t="s">
        <v>22</v>
      </c>
      <c r="B2" s="74"/>
      <c r="C2" s="74"/>
      <c r="D2" s="74"/>
      <c r="E2" s="74"/>
      <c r="F2" s="74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2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2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2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2"/>
    </row>
    <row r="14" spans="1:9" x14ac:dyDescent="0.2">
      <c r="A14" t="s">
        <v>5</v>
      </c>
      <c r="B14" s="18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2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8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  <row r="41" spans="1:6" x14ac:dyDescent="0.2">
      <c r="A41" s="24" t="s">
        <v>38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72"/>
      <c r="B1" s="72"/>
      <c r="C1" s="72"/>
      <c r="D1" s="72"/>
      <c r="E1" s="72"/>
      <c r="F1" s="72"/>
    </row>
    <row r="2" spans="1:11" ht="26.25" customHeight="1" x14ac:dyDescent="0.25">
      <c r="A2" s="73" t="s">
        <v>22</v>
      </c>
      <c r="B2" s="74"/>
      <c r="C2" s="74"/>
      <c r="D2" s="74"/>
      <c r="E2" s="74"/>
      <c r="F2" s="7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2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2"/>
      <c r="I11" s="21"/>
      <c r="K11" s="21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2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2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2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2"/>
      <c r="I21" s="21"/>
      <c r="K21" s="21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2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2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2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2"/>
      <c r="I31" s="21"/>
      <c r="K31" s="21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2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  <row r="41" spans="1:7" x14ac:dyDescent="0.2">
      <c r="A41" s="24" t="s">
        <v>37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72"/>
      <c r="B1" s="72"/>
      <c r="C1" s="72"/>
      <c r="D1" s="72"/>
      <c r="E1" s="72"/>
      <c r="F1" s="72"/>
    </row>
    <row r="2" spans="1:11" ht="26.25" customHeight="1" x14ac:dyDescent="0.25">
      <c r="A2" s="73" t="s">
        <v>22</v>
      </c>
      <c r="B2" s="74"/>
      <c r="C2" s="74"/>
      <c r="D2" s="74"/>
      <c r="E2" s="74"/>
      <c r="F2" s="7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2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2"/>
      <c r="I11" s="22"/>
      <c r="K11" s="22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2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2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2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2"/>
      <c r="I21" s="22"/>
      <c r="K21" s="22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2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2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2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2"/>
      <c r="I31" s="22"/>
      <c r="K31" s="22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2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8</vt:i4>
      </vt:variant>
    </vt:vector>
  </HeadingPairs>
  <TitlesOfParts>
    <vt:vector size="51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2010-11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'FY 2010-11'!Print_Area</vt:lpstr>
      <vt:lpstr>'June 4'!Print_Area</vt:lpstr>
      <vt:lpstr>'Mar 12'!Print_Area</vt:lpstr>
      <vt:lpstr>'Feb 19'!Print_Titles</vt:lpstr>
      <vt:lpstr>'FY 2010-11'!Print_Titles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Stacey Knavel</cp:lastModifiedBy>
  <cp:lastPrinted>2011-05-16T20:02:46Z</cp:lastPrinted>
  <dcterms:created xsi:type="dcterms:W3CDTF">2006-12-27T14:53:17Z</dcterms:created>
  <dcterms:modified xsi:type="dcterms:W3CDTF">2011-11-16T15:02:27Z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